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voshtina\Google Drive\OST\regjimi\Admin\parashikimi janar 2019\"/>
    </mc:Choice>
  </mc:AlternateContent>
  <bookViews>
    <workbookView xWindow="120" yWindow="120" windowWidth="15135" windowHeight="9300" firstSheet="2" activeTab="4"/>
  </bookViews>
  <sheets>
    <sheet name="WinSTAT Commands" sheetId="6" state="hidden" r:id="rId1"/>
    <sheet name="WinSTAT Trigger" sheetId="7" state="hidden" r:id="rId2"/>
    <sheet name="01-07" sheetId="57" r:id="rId3"/>
    <sheet name="8-31" sheetId="58" r:id="rId4"/>
    <sheet name="Per Web  Janar 2019" sheetId="60" r:id="rId5"/>
  </sheets>
  <externalReferences>
    <externalReference r:id="rId6"/>
  </externalReferences>
  <definedNames>
    <definedName name="Fuel" localSheetId="2">'[1]3.3 Used Fuel'!#REF!</definedName>
    <definedName name="Fuel" localSheetId="3">'[1]3.3 Used Fuel'!#REF!</definedName>
    <definedName name="Fuel">'[1]3.3 Used Fuel'!#REF!</definedName>
    <definedName name="_xlnm.Print_Area" localSheetId="4">'Per Web  Janar 2019'!$A$1:$AB$41</definedName>
    <definedName name="Prosym" localSheetId="2">#REF!</definedName>
    <definedName name="Prosym" localSheetId="3">#REF!</definedName>
    <definedName name="Prosym">#REF!</definedName>
    <definedName name="wsDatabase" localSheetId="2">#REF!</definedName>
    <definedName name="wsDatabase" localSheetId="3">#REF!</definedName>
    <definedName name="wsDatabase">#REF!</definedName>
    <definedName name="xxx" localSheetId="2">'[1]3.3 Used Fuel'!#REF!</definedName>
    <definedName name="xxx" localSheetId="3">'[1]3.3 Used Fuel'!#REF!</definedName>
    <definedName name="xxx">'[1]3.3 Used Fuel'!#REF!</definedName>
  </definedNames>
  <calcPr calcId="152511"/>
</workbook>
</file>

<file path=xl/calcChain.xml><?xml version="1.0" encoding="utf-8"?>
<calcChain xmlns="http://schemas.openxmlformats.org/spreadsheetml/2006/main">
  <c r="AA11" i="60" l="1"/>
  <c r="Z10" i="58" l="1"/>
  <c r="Y9" i="58"/>
  <c r="X9" i="58"/>
  <c r="W9" i="58"/>
  <c r="V9" i="58"/>
  <c r="U9" i="58"/>
  <c r="T9" i="58"/>
  <c r="S9" i="58"/>
  <c r="R9" i="58"/>
  <c r="Q9" i="58"/>
  <c r="P9" i="58"/>
  <c r="O9" i="58"/>
  <c r="N9" i="58"/>
  <c r="M9" i="58"/>
  <c r="L9" i="58"/>
  <c r="K9" i="58"/>
  <c r="J9" i="58"/>
  <c r="I9" i="58"/>
  <c r="H9" i="58"/>
  <c r="G9" i="58"/>
  <c r="F9" i="58"/>
  <c r="E9" i="58"/>
  <c r="D9" i="58"/>
  <c r="C9" i="58"/>
  <c r="B9" i="58"/>
  <c r="Z9" i="58" s="1"/>
  <c r="Y8" i="58"/>
  <c r="X8" i="58"/>
  <c r="W8" i="58"/>
  <c r="V8" i="58"/>
  <c r="U8" i="58"/>
  <c r="T8" i="58"/>
  <c r="S8" i="58"/>
  <c r="R8" i="58"/>
  <c r="Q8" i="58"/>
  <c r="P8" i="58"/>
  <c r="O8" i="58"/>
  <c r="N8" i="58"/>
  <c r="M8" i="58"/>
  <c r="L8" i="58"/>
  <c r="K8" i="58"/>
  <c r="J8" i="58"/>
  <c r="I8" i="58"/>
  <c r="H8" i="58"/>
  <c r="G8" i="58"/>
  <c r="F8" i="58"/>
  <c r="E8" i="58"/>
  <c r="D8" i="58"/>
  <c r="C8" i="58"/>
  <c r="B8" i="58"/>
  <c r="Z7" i="58"/>
  <c r="Z6" i="58"/>
  <c r="Z5" i="58"/>
  <c r="Z4" i="58"/>
  <c r="Z3" i="58"/>
  <c r="B9" i="57"/>
  <c r="Z8" i="58" l="1"/>
  <c r="C8" i="57" l="1"/>
  <c r="D8" i="57"/>
  <c r="E8" i="57"/>
  <c r="F8" i="57"/>
  <c r="G8" i="57"/>
  <c r="H8" i="57"/>
  <c r="I8" i="57"/>
  <c r="J8" i="57"/>
  <c r="K8" i="57"/>
  <c r="L8" i="57"/>
  <c r="M8" i="57"/>
  <c r="N8" i="57"/>
  <c r="O8" i="57"/>
  <c r="P8" i="57"/>
  <c r="Q8" i="57"/>
  <c r="R8" i="57"/>
  <c r="S8" i="57"/>
  <c r="T8" i="57"/>
  <c r="U8" i="57"/>
  <c r="V8" i="57"/>
  <c r="W8" i="57"/>
  <c r="X8" i="57"/>
  <c r="Y8" i="57"/>
  <c r="C9" i="57" l="1"/>
  <c r="D9" i="57"/>
  <c r="E9" i="57"/>
  <c r="F9" i="57"/>
  <c r="G9" i="57"/>
  <c r="H9" i="57"/>
  <c r="I9" i="57"/>
  <c r="J9" i="57"/>
  <c r="K9" i="57"/>
  <c r="L9" i="57"/>
  <c r="M9" i="57"/>
  <c r="N9" i="57"/>
  <c r="O9" i="57"/>
  <c r="P9" i="57"/>
  <c r="Q9" i="57"/>
  <c r="R9" i="57"/>
  <c r="S9" i="57"/>
  <c r="T9" i="57"/>
  <c r="U9" i="57"/>
  <c r="V9" i="57"/>
  <c r="W9" i="57"/>
  <c r="X9" i="57"/>
  <c r="Y9" i="57"/>
  <c r="Z10" i="57"/>
  <c r="Z7" i="57"/>
  <c r="Z5" i="57"/>
  <c r="Z4" i="57"/>
  <c r="Z3" i="57"/>
  <c r="Z9" i="57" l="1"/>
  <c r="C4" i="6" l="1"/>
  <c r="C7" i="6"/>
  <c r="C6" i="6"/>
  <c r="B4" i="6"/>
  <c r="B6" i="6"/>
  <c r="D4" i="6"/>
  <c r="D7" i="6"/>
  <c r="D6" i="6"/>
  <c r="A1" i="7"/>
  <c r="B7" i="6"/>
  <c r="F4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E4" i="6"/>
  <c r="E5" i="6"/>
  <c r="D13" i="6"/>
  <c r="D12" i="6"/>
  <c r="C13" i="6"/>
  <c r="C12" i="6"/>
  <c r="Z6" i="57"/>
  <c r="B8" i="57"/>
  <c r="Z8" i="57" s="1"/>
</calcChain>
</file>

<file path=xl/sharedStrings.xml><?xml version="1.0" encoding="utf-8"?>
<sst xmlns="http://schemas.openxmlformats.org/spreadsheetml/2006/main" count="22" uniqueCount="12">
  <si>
    <r>
      <rPr>
        <b/>
        <sz val="12"/>
        <color theme="1"/>
        <rFont val="Calibri"/>
        <family val="2"/>
      </rPr>
      <t>Σ ditor(MWh)</t>
    </r>
  </si>
  <si>
    <t>Ngarkesa e Vendit</t>
  </si>
  <si>
    <t>Shkembim PPV+KK</t>
  </si>
  <si>
    <t>Humbje OST</t>
  </si>
  <si>
    <t>Import OSHEE</t>
  </si>
  <si>
    <t>Gjenerim PPE</t>
  </si>
  <si>
    <t>Gjener. KESH</t>
  </si>
  <si>
    <t>Aftesia e KESH</t>
  </si>
  <si>
    <t>Rezerva OST(auto+manual)</t>
  </si>
  <si>
    <t>Σ ditor(MWh)</t>
  </si>
  <si>
    <t>Σ Mujor(MWh)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</si>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</sst>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center" wrapText="1"/>
    </xf>
    <xf numFmtId="0" fontId="4" fillId="0" borderId="0">
      <alignment horizontal="left"/>
    </xf>
  </cellStyleXfs>
  <cellXfs count="32">
    <xf numFmtId="0" fontId="0" fillId="0" borderId="0" xfId="0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5" fillId="3" borderId="1" xfId="0" applyFont="1" applyFill="1" applyBorder="1"/>
    <xf numFmtId="1" fontId="0" fillId="2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0" fillId="5" borderId="1" xfId="0" applyFill="1" applyBorder="1"/>
    <xf numFmtId="1" fontId="0" fillId="5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/>
    <xf numFmtId="0" fontId="0" fillId="7" borderId="1" xfId="0" applyFill="1" applyBorder="1"/>
    <xf numFmtId="1" fontId="0" fillId="7" borderId="1" xfId="0" applyNumberFormat="1" applyFill="1" applyBorder="1"/>
    <xf numFmtId="0" fontId="0" fillId="8" borderId="1" xfId="0" applyFill="1" applyBorder="1"/>
    <xf numFmtId="1" fontId="0" fillId="8" borderId="1" xfId="0" applyNumberFormat="1" applyFill="1" applyBorder="1"/>
    <xf numFmtId="0" fontId="0" fillId="0" borderId="0" xfId="0" applyBorder="1" applyAlignment="1">
      <alignment vertical="center"/>
    </xf>
    <xf numFmtId="0" fontId="0" fillId="0" borderId="0" xfId="0" applyBorder="1"/>
    <xf numFmtId="1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0" borderId="2" xfId="0" applyBorder="1"/>
    <xf numFmtId="0" fontId="4" fillId="9" borderId="1" xfId="0" applyFont="1" applyFill="1" applyBorder="1"/>
    <xf numFmtId="0" fontId="0" fillId="9" borderId="1" xfId="0" applyFill="1" applyBorder="1"/>
  </cellXfs>
  <cellStyles count="6">
    <cellStyle name="BoldCenter" xfId="1"/>
    <cellStyle name="BoldLeft" xfId="2"/>
    <cellStyle name="BoldRight" xfId="3"/>
    <cellStyle name="Center" xfId="4"/>
    <cellStyle name="Left" xfId="5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01-07 Janar 2019</a:t>
            </a:r>
            <a:endParaRPr lang="en-US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300151349694434E-2"/>
          <c:y val="0.14468642890226957"/>
          <c:w val="0.92906620249111194"/>
          <c:h val="0.67431014422166302"/>
        </c:manualLayout>
      </c:layout>
      <c:scatterChart>
        <c:scatterStyle val="smoothMarker"/>
        <c:varyColors val="0"/>
        <c:ser>
          <c:idx val="0"/>
          <c:order val="0"/>
          <c:tx>
            <c:v>Ngarkesa Vendit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'01-07'!$B$3:$Y$3</c:f>
              <c:numCache>
                <c:formatCode>0</c:formatCode>
                <c:ptCount val="24"/>
                <c:pt idx="0">
                  <c:v>680</c:v>
                </c:pt>
                <c:pt idx="1">
                  <c:v>620</c:v>
                </c:pt>
                <c:pt idx="2">
                  <c:v>580</c:v>
                </c:pt>
                <c:pt idx="3">
                  <c:v>570</c:v>
                </c:pt>
                <c:pt idx="4">
                  <c:v>580</c:v>
                </c:pt>
                <c:pt idx="5">
                  <c:v>640</c:v>
                </c:pt>
                <c:pt idx="6">
                  <c:v>810</c:v>
                </c:pt>
                <c:pt idx="7">
                  <c:v>1050</c:v>
                </c:pt>
                <c:pt idx="8">
                  <c:v>1160</c:v>
                </c:pt>
                <c:pt idx="9">
                  <c:v>1180</c:v>
                </c:pt>
                <c:pt idx="10">
                  <c:v>1160</c:v>
                </c:pt>
                <c:pt idx="11">
                  <c:v>1130</c:v>
                </c:pt>
                <c:pt idx="12">
                  <c:v>1120</c:v>
                </c:pt>
                <c:pt idx="13">
                  <c:v>1110.3502240743999</c:v>
                </c:pt>
                <c:pt idx="14">
                  <c:v>1120</c:v>
                </c:pt>
                <c:pt idx="15">
                  <c:v>1170</c:v>
                </c:pt>
                <c:pt idx="16">
                  <c:v>1250</c:v>
                </c:pt>
                <c:pt idx="17">
                  <c:v>1300</c:v>
                </c:pt>
                <c:pt idx="18">
                  <c:v>1280</c:v>
                </c:pt>
                <c:pt idx="19">
                  <c:v>1250</c:v>
                </c:pt>
                <c:pt idx="20">
                  <c:v>1200</c:v>
                </c:pt>
                <c:pt idx="21">
                  <c:v>1120</c:v>
                </c:pt>
                <c:pt idx="22">
                  <c:v>990</c:v>
                </c:pt>
                <c:pt idx="23">
                  <c:v>830</c:v>
                </c:pt>
              </c:numCache>
            </c:numRef>
          </c:yVal>
          <c:smooth val="1"/>
        </c:ser>
        <c:ser>
          <c:idx val="1"/>
          <c:order val="1"/>
          <c:tx>
            <c:v>Gjen.KESH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'01-07'!$B$2:$Y$2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'01-07'!$B$8:$Y$8</c:f>
              <c:numCache>
                <c:formatCode>0</c:formatCode>
                <c:ptCount val="24"/>
                <c:pt idx="0">
                  <c:v>200</c:v>
                </c:pt>
                <c:pt idx="1">
                  <c:v>142</c:v>
                </c:pt>
                <c:pt idx="2">
                  <c:v>102</c:v>
                </c:pt>
                <c:pt idx="3">
                  <c:v>93</c:v>
                </c:pt>
                <c:pt idx="4">
                  <c:v>102</c:v>
                </c:pt>
                <c:pt idx="5">
                  <c:v>161</c:v>
                </c:pt>
                <c:pt idx="6">
                  <c:v>338</c:v>
                </c:pt>
                <c:pt idx="7">
                  <c:v>572</c:v>
                </c:pt>
                <c:pt idx="8">
                  <c:v>678</c:v>
                </c:pt>
                <c:pt idx="9">
                  <c:v>698</c:v>
                </c:pt>
                <c:pt idx="10">
                  <c:v>678</c:v>
                </c:pt>
                <c:pt idx="11">
                  <c:v>649</c:v>
                </c:pt>
                <c:pt idx="12">
                  <c:v>639</c:v>
                </c:pt>
                <c:pt idx="13">
                  <c:v>629.35022407439988</c:v>
                </c:pt>
                <c:pt idx="14">
                  <c:v>639</c:v>
                </c:pt>
                <c:pt idx="15">
                  <c:v>689</c:v>
                </c:pt>
                <c:pt idx="16">
                  <c:v>766</c:v>
                </c:pt>
                <c:pt idx="17">
                  <c:v>813</c:v>
                </c:pt>
                <c:pt idx="18">
                  <c:v>794</c:v>
                </c:pt>
                <c:pt idx="19">
                  <c:v>764</c:v>
                </c:pt>
                <c:pt idx="20">
                  <c:v>715</c:v>
                </c:pt>
                <c:pt idx="21">
                  <c:v>638</c:v>
                </c:pt>
                <c:pt idx="22">
                  <c:v>503</c:v>
                </c:pt>
                <c:pt idx="23">
                  <c:v>348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665552"/>
        <c:axId val="337666112"/>
      </c:scatterChart>
      <c:valAx>
        <c:axId val="337665552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66112"/>
        <c:crosses val="autoZero"/>
        <c:crossBetween val="midCat"/>
        <c:majorUnit val="1"/>
        <c:minorUnit val="1"/>
      </c:valAx>
      <c:valAx>
        <c:axId val="337666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8.3420229405630868E-3"/>
              <c:y val="4.36992434769183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65552"/>
        <c:crosses val="autoZero"/>
        <c:crossBetween val="midCat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08-31 Janar 2019</a:t>
            </a:r>
            <a:endParaRPr lang="en-US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300151349694434E-2"/>
          <c:y val="0.14468642890226957"/>
          <c:w val="0.92906620249111194"/>
          <c:h val="0.67431014422166302"/>
        </c:manualLayout>
      </c:layout>
      <c:scatterChart>
        <c:scatterStyle val="smoothMarker"/>
        <c:varyColors val="0"/>
        <c:ser>
          <c:idx val="0"/>
          <c:order val="0"/>
          <c:tx>
            <c:v>Ngarkesa Vendit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'8-31'!$B$3:$Y$3</c:f>
              <c:numCache>
                <c:formatCode>0</c:formatCode>
                <c:ptCount val="24"/>
                <c:pt idx="0">
                  <c:v>690</c:v>
                </c:pt>
                <c:pt idx="1">
                  <c:v>630</c:v>
                </c:pt>
                <c:pt idx="2">
                  <c:v>590</c:v>
                </c:pt>
                <c:pt idx="3">
                  <c:v>580</c:v>
                </c:pt>
                <c:pt idx="4">
                  <c:v>590</c:v>
                </c:pt>
                <c:pt idx="5">
                  <c:v>650</c:v>
                </c:pt>
                <c:pt idx="6">
                  <c:v>820</c:v>
                </c:pt>
                <c:pt idx="7">
                  <c:v>1060</c:v>
                </c:pt>
                <c:pt idx="8">
                  <c:v>1170</c:v>
                </c:pt>
                <c:pt idx="9">
                  <c:v>1190</c:v>
                </c:pt>
                <c:pt idx="10">
                  <c:v>1170</c:v>
                </c:pt>
                <c:pt idx="11">
                  <c:v>1140</c:v>
                </c:pt>
                <c:pt idx="12">
                  <c:v>1130</c:v>
                </c:pt>
                <c:pt idx="13">
                  <c:v>1120.3502240743999</c:v>
                </c:pt>
                <c:pt idx="14">
                  <c:v>1130</c:v>
                </c:pt>
                <c:pt idx="15">
                  <c:v>1180</c:v>
                </c:pt>
                <c:pt idx="16">
                  <c:v>1260</c:v>
                </c:pt>
                <c:pt idx="17">
                  <c:v>1310</c:v>
                </c:pt>
                <c:pt idx="18">
                  <c:v>1290</c:v>
                </c:pt>
                <c:pt idx="19">
                  <c:v>1260</c:v>
                </c:pt>
                <c:pt idx="20">
                  <c:v>1210</c:v>
                </c:pt>
                <c:pt idx="21">
                  <c:v>1130</c:v>
                </c:pt>
                <c:pt idx="22">
                  <c:v>1000</c:v>
                </c:pt>
                <c:pt idx="23">
                  <c:v>840</c:v>
                </c:pt>
              </c:numCache>
            </c:numRef>
          </c:yVal>
          <c:smooth val="1"/>
        </c:ser>
        <c:ser>
          <c:idx val="1"/>
          <c:order val="1"/>
          <c:tx>
            <c:v>Gjen.KESH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'8-31'!$B$2:$Y$2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'8-31'!$B$8:$Y$8</c:f>
              <c:numCache>
                <c:formatCode>0</c:formatCode>
                <c:ptCount val="24"/>
                <c:pt idx="0">
                  <c:v>200</c:v>
                </c:pt>
                <c:pt idx="1">
                  <c:v>142</c:v>
                </c:pt>
                <c:pt idx="2">
                  <c:v>102</c:v>
                </c:pt>
                <c:pt idx="3">
                  <c:v>93</c:v>
                </c:pt>
                <c:pt idx="4">
                  <c:v>102</c:v>
                </c:pt>
                <c:pt idx="5">
                  <c:v>161</c:v>
                </c:pt>
                <c:pt idx="6">
                  <c:v>148</c:v>
                </c:pt>
                <c:pt idx="7">
                  <c:v>382</c:v>
                </c:pt>
                <c:pt idx="8">
                  <c:v>488</c:v>
                </c:pt>
                <c:pt idx="9">
                  <c:v>508</c:v>
                </c:pt>
                <c:pt idx="10">
                  <c:v>488</c:v>
                </c:pt>
                <c:pt idx="11">
                  <c:v>459</c:v>
                </c:pt>
                <c:pt idx="12">
                  <c:v>449</c:v>
                </c:pt>
                <c:pt idx="13">
                  <c:v>439.35022407439988</c:v>
                </c:pt>
                <c:pt idx="14">
                  <c:v>449</c:v>
                </c:pt>
                <c:pt idx="15">
                  <c:v>499</c:v>
                </c:pt>
                <c:pt idx="16">
                  <c:v>576</c:v>
                </c:pt>
                <c:pt idx="17">
                  <c:v>623</c:v>
                </c:pt>
                <c:pt idx="18">
                  <c:v>604</c:v>
                </c:pt>
                <c:pt idx="19">
                  <c:v>574</c:v>
                </c:pt>
                <c:pt idx="20">
                  <c:v>525</c:v>
                </c:pt>
                <c:pt idx="21">
                  <c:v>448</c:v>
                </c:pt>
                <c:pt idx="22">
                  <c:v>403</c:v>
                </c:pt>
                <c:pt idx="23">
                  <c:v>348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700336"/>
        <c:axId val="334700896"/>
      </c:scatterChart>
      <c:valAx>
        <c:axId val="334700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00896"/>
        <c:crosses val="autoZero"/>
        <c:crossBetween val="midCat"/>
        <c:majorUnit val="1"/>
        <c:minorUnit val="1"/>
      </c:valAx>
      <c:valAx>
        <c:axId val="334700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8.3420229405630868E-3"/>
              <c:y val="4.36992434769183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00336"/>
        <c:crosses val="autoZero"/>
        <c:crossBetween val="midCat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Ngarkesa vendit per diten e mesatarizuar te Muajit Janar 2019</a:t>
            </a:r>
            <a:endParaRPr lang="en-US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31986215721425815"/>
          <c:y val="3.6941707867911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300151349694434E-2"/>
          <c:y val="0.14468642890226957"/>
          <c:w val="0.92906620249111194"/>
          <c:h val="0.67431014422166302"/>
        </c:manualLayout>
      </c:layout>
      <c:scatterChart>
        <c:scatterStyle val="smoothMarker"/>
        <c:varyColors val="0"/>
        <c:ser>
          <c:idx val="0"/>
          <c:order val="0"/>
          <c:tx>
            <c:v>Ngarkesa Vendit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'8-31'!$B$3:$Y$3</c:f>
              <c:numCache>
                <c:formatCode>0</c:formatCode>
                <c:ptCount val="24"/>
                <c:pt idx="0">
                  <c:v>690</c:v>
                </c:pt>
                <c:pt idx="1">
                  <c:v>630</c:v>
                </c:pt>
                <c:pt idx="2">
                  <c:v>590</c:v>
                </c:pt>
                <c:pt idx="3">
                  <c:v>580</c:v>
                </c:pt>
                <c:pt idx="4">
                  <c:v>590</c:v>
                </c:pt>
                <c:pt idx="5">
                  <c:v>650</c:v>
                </c:pt>
                <c:pt idx="6">
                  <c:v>820</c:v>
                </c:pt>
                <c:pt idx="7">
                  <c:v>1060</c:v>
                </c:pt>
                <c:pt idx="8">
                  <c:v>1170</c:v>
                </c:pt>
                <c:pt idx="9">
                  <c:v>1190</c:v>
                </c:pt>
                <c:pt idx="10">
                  <c:v>1170</c:v>
                </c:pt>
                <c:pt idx="11">
                  <c:v>1140</c:v>
                </c:pt>
                <c:pt idx="12">
                  <c:v>1130</c:v>
                </c:pt>
                <c:pt idx="13">
                  <c:v>1120.3502240743999</c:v>
                </c:pt>
                <c:pt idx="14">
                  <c:v>1130</c:v>
                </c:pt>
                <c:pt idx="15">
                  <c:v>1180</c:v>
                </c:pt>
                <c:pt idx="16">
                  <c:v>1260</c:v>
                </c:pt>
                <c:pt idx="17">
                  <c:v>1310</c:v>
                </c:pt>
                <c:pt idx="18">
                  <c:v>1290</c:v>
                </c:pt>
                <c:pt idx="19">
                  <c:v>1260</c:v>
                </c:pt>
                <c:pt idx="20">
                  <c:v>1210</c:v>
                </c:pt>
                <c:pt idx="21">
                  <c:v>1130</c:v>
                </c:pt>
                <c:pt idx="22">
                  <c:v>1000</c:v>
                </c:pt>
                <c:pt idx="23">
                  <c:v>840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05056"/>
        <c:axId val="348103936"/>
      </c:scatterChart>
      <c:valAx>
        <c:axId val="34810505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48103936"/>
        <c:crosses val="autoZero"/>
        <c:crossBetween val="midCat"/>
        <c:majorUnit val="1"/>
        <c:minorUnit val="1"/>
      </c:valAx>
      <c:valAx>
        <c:axId val="348103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50" b="1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1.4283829494575207E-2"/>
              <c:y val="6.40038903766470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48105056"/>
        <c:crosses val="autoZero"/>
        <c:crossBetween val="midCat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24</xdr:col>
      <xdr:colOff>371475</xdr:colOff>
      <xdr:row>34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24</xdr:col>
      <xdr:colOff>371475</xdr:colOff>
      <xdr:row>34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38100</xdr:rowOff>
    </xdr:from>
    <xdr:to>
      <xdr:col>26</xdr:col>
      <xdr:colOff>800100</xdr:colOff>
      <xdr:row>38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304800</xdr:colOff>
      <xdr:row>6</xdr:row>
      <xdr:rowOff>28575</xdr:rowOff>
    </xdr:to>
    <xdr:pic>
      <xdr:nvPicPr>
        <xdr:cNvPr id="3" name="Picture 1" descr="Versioni Final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762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142875</xdr:colOff>
      <xdr:row>0</xdr:row>
      <xdr:rowOff>0</xdr:rowOff>
    </xdr:from>
    <xdr:to>
      <xdr:col>27</xdr:col>
      <xdr:colOff>26458</xdr:colOff>
      <xdr:row>6</xdr:row>
      <xdr:rowOff>10584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9220200" y="0"/>
          <a:ext cx="2741083" cy="982134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Autostrada Tirane- Durres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Km 9 , Yrshek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Kashar, Tirane </a:t>
          </a:r>
          <a:b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Tel +355 4 2225581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Fax +355 4 2225581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info@ost.al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www.ost.al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man/Desktop/Documents%20and%20Settings/Luan%20Aranitasi/Local%20Settings/Temp/Temporary%20Directory%201%20for%20Part%203%20-%20Generation.zip/Part%203%20-%20Gener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Generating Units"/>
      <sheetName val="3.2 New units"/>
      <sheetName val="3.3 Used Fuel"/>
      <sheetName val="3.4 Hydrological informa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2.75" x14ac:dyDescent="0.2"/>
  <sheetData>
    <row r="1" spans="1:6" x14ac:dyDescent="0.2">
      <c r="A1" s="1">
        <v>39460.873668981483</v>
      </c>
      <c r="B1" s="1">
        <v>39460.857719907406</v>
      </c>
      <c r="C1" s="1">
        <v>39460.858495370368</v>
      </c>
      <c r="D1" s="1">
        <v>39460.857002314813</v>
      </c>
      <c r="E1" s="1">
        <v>39460.836273148147</v>
      </c>
      <c r="F1" s="1">
        <v>39460.83865740741</v>
      </c>
    </row>
    <row r="2" spans="1:6" x14ac:dyDescent="0.2">
      <c r="A2">
        <v>5</v>
      </c>
      <c r="B2">
        <v>65</v>
      </c>
      <c r="C2">
        <v>61</v>
      </c>
      <c r="D2">
        <v>2</v>
      </c>
      <c r="E2">
        <v>64</v>
      </c>
      <c r="F2">
        <v>2</v>
      </c>
    </row>
    <row r="3" spans="1:6" x14ac:dyDescent="0.2">
      <c r="B3" t="b">
        <v>0</v>
      </c>
      <c r="C3" t="b">
        <v>0</v>
      </c>
      <c r="D3" t="b">
        <v>0</v>
      </c>
      <c r="E3" t="b">
        <v>0</v>
      </c>
      <c r="F3" t="b">
        <v>0</v>
      </c>
    </row>
    <row r="4" spans="1:6" x14ac:dyDescent="0.2"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</row>
    <row r="5" spans="1:6" x14ac:dyDescent="0.2">
      <c r="B5">
        <v>1</v>
      </c>
      <c r="C5" t="b">
        <v>0</v>
      </c>
      <c r="D5" t="b">
        <v>0</v>
      </c>
      <c r="E5" t="e">
        <f>#REF!</f>
        <v>#REF!</v>
      </c>
      <c r="F5" t="b">
        <v>1</v>
      </c>
    </row>
    <row r="6" spans="1:6" x14ac:dyDescent="0.2">
      <c r="B6" t="e">
        <f>#REF!</f>
        <v>#REF!</v>
      </c>
      <c r="C6" t="e">
        <f>#REF!</f>
        <v>#REF!</v>
      </c>
      <c r="D6" t="e">
        <f>#REF!</f>
        <v>#REF!</v>
      </c>
      <c r="E6">
        <v>5</v>
      </c>
      <c r="F6">
        <v>24</v>
      </c>
    </row>
    <row r="7" spans="1:6" x14ac:dyDescent="0.2">
      <c r="B7" t="e">
        <f>#REF!</f>
        <v>#REF!</v>
      </c>
      <c r="C7" t="e">
        <f>#REF!</f>
        <v>#REF!</v>
      </c>
      <c r="D7" t="e">
        <f>#REF!</f>
        <v>#REF!</v>
      </c>
      <c r="E7" t="b">
        <v>1</v>
      </c>
      <c r="F7" t="e">
        <f>#REF!</f>
        <v>#REF!</v>
      </c>
    </row>
    <row r="8" spans="1:6" x14ac:dyDescent="0.2">
      <c r="C8" t="b">
        <v>1</v>
      </c>
      <c r="D8" t="b">
        <v>1</v>
      </c>
      <c r="E8">
        <v>3</v>
      </c>
      <c r="F8" t="e">
        <f>#REF!</f>
        <v>#REF!</v>
      </c>
    </row>
    <row r="9" spans="1:6" x14ac:dyDescent="0.2">
      <c r="C9" t="b">
        <v>1</v>
      </c>
      <c r="D9" t="b">
        <v>1</v>
      </c>
      <c r="E9" t="b">
        <v>0</v>
      </c>
      <c r="F9" t="e">
        <f>#REF!</f>
        <v>#REF!</v>
      </c>
    </row>
    <row r="10" spans="1:6" x14ac:dyDescent="0.2">
      <c r="C10" t="b">
        <v>1</v>
      </c>
      <c r="D10" t="b">
        <v>1</v>
      </c>
      <c r="E10">
        <v>2</v>
      </c>
      <c r="F10" t="e">
        <f>#REF!</f>
        <v>#REF!</v>
      </c>
    </row>
    <row r="11" spans="1:6" x14ac:dyDescent="0.2">
      <c r="C11" t="b">
        <v>1</v>
      </c>
      <c r="D11" t="b">
        <v>1</v>
      </c>
      <c r="E11" t="b">
        <v>0</v>
      </c>
      <c r="F11" t="e">
        <f>#REF!</f>
        <v>#REF!</v>
      </c>
    </row>
    <row r="12" spans="1:6" x14ac:dyDescent="0.2">
      <c r="C12" t="e">
        <f>#REF!</f>
        <v>#REF!</v>
      </c>
      <c r="D12" t="e">
        <f>#REF!</f>
        <v>#REF!</v>
      </c>
      <c r="E12">
        <v>0</v>
      </c>
      <c r="F12" t="e">
        <f>#REF!</f>
        <v>#REF!</v>
      </c>
    </row>
    <row r="13" spans="1:6" x14ac:dyDescent="0.2">
      <c r="C13" t="e">
        <f>#REF!</f>
        <v>#REF!</v>
      </c>
      <c r="D13" t="e">
        <f>#REF!</f>
        <v>#REF!</v>
      </c>
      <c r="E13" t="b">
        <v>0</v>
      </c>
      <c r="F13" t="e">
        <f>#REF!</f>
        <v>#REF!</v>
      </c>
    </row>
    <row r="14" spans="1:6" x14ac:dyDescent="0.2">
      <c r="E14">
        <v>0</v>
      </c>
      <c r="F14" t="e">
        <f>#REF!</f>
        <v>#REF!</v>
      </c>
    </row>
    <row r="15" spans="1:6" x14ac:dyDescent="0.2">
      <c r="E15" t="b">
        <v>0</v>
      </c>
      <c r="F15" t="e">
        <f>#REF!</f>
        <v>#REF!</v>
      </c>
    </row>
    <row r="16" spans="1:6" x14ac:dyDescent="0.2">
      <c r="E16">
        <v>0</v>
      </c>
      <c r="F16" t="e">
        <f>#REF!</f>
        <v>#REF!</v>
      </c>
    </row>
    <row r="17" spans="5:6" x14ac:dyDescent="0.2">
      <c r="E17" t="b">
        <v>1</v>
      </c>
      <c r="F17" t="e">
        <f>#REF!</f>
        <v>#REF!</v>
      </c>
    </row>
    <row r="18" spans="5:6" x14ac:dyDescent="0.2">
      <c r="E18" t="b">
        <v>0</v>
      </c>
      <c r="F18" t="e">
        <f>#REF!</f>
        <v>#REF!</v>
      </c>
    </row>
    <row r="19" spans="5:6" x14ac:dyDescent="0.2">
      <c r="E19" t="b">
        <v>0</v>
      </c>
      <c r="F19" t="e">
        <f>#REF!</f>
        <v>#REF!</v>
      </c>
    </row>
    <row r="20" spans="5:6" x14ac:dyDescent="0.2">
      <c r="E20" t="b">
        <v>0</v>
      </c>
      <c r="F20" t="e">
        <f>#REF!</f>
        <v>#REF!</v>
      </c>
    </row>
    <row r="21" spans="5:6" x14ac:dyDescent="0.2">
      <c r="E21" t="b">
        <v>0</v>
      </c>
      <c r="F21" t="e">
        <f>#REF!</f>
        <v>#REF!</v>
      </c>
    </row>
    <row r="22" spans="5:6" x14ac:dyDescent="0.2">
      <c r="E22" t="b">
        <v>0</v>
      </c>
      <c r="F22" t="e">
        <f>#REF!</f>
        <v>#REF!</v>
      </c>
    </row>
    <row r="23" spans="5:6" x14ac:dyDescent="0.2">
      <c r="E23" t="b">
        <v>0</v>
      </c>
      <c r="F23" t="e">
        <f>#REF!</f>
        <v>#REF!</v>
      </c>
    </row>
    <row r="24" spans="5:6" x14ac:dyDescent="0.2">
      <c r="E24">
        <v>-1</v>
      </c>
      <c r="F24" t="e">
        <f>#REF!</f>
        <v>#REF!</v>
      </c>
    </row>
    <row r="25" spans="5:6" x14ac:dyDescent="0.2">
      <c r="F25" t="e">
        <f>#REF!</f>
        <v>#REF!</v>
      </c>
    </row>
    <row r="26" spans="5:6" x14ac:dyDescent="0.2">
      <c r="F26" t="e">
        <f>#REF!</f>
        <v>#REF!</v>
      </c>
    </row>
    <row r="27" spans="5:6" x14ac:dyDescent="0.2">
      <c r="F27" t="e">
        <f>#REF!</f>
        <v>#REF!</v>
      </c>
    </row>
    <row r="28" spans="5:6" x14ac:dyDescent="0.2">
      <c r="F28" t="e">
        <f>#REF!</f>
        <v>#REF!</v>
      </c>
    </row>
    <row r="29" spans="5:6" x14ac:dyDescent="0.2">
      <c r="F29" t="e">
        <f>#REF!</f>
        <v>#REF!</v>
      </c>
    </row>
    <row r="30" spans="5:6" x14ac:dyDescent="0.2">
      <c r="F30" t="e">
        <f>#REF!</f>
        <v>#REF!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 x14ac:dyDescent="0.2"/>
  <sheetData>
    <row r="1" spans="1:1" x14ac:dyDescent="0.2">
      <c r="A1">
        <f>COUNTA(wsDatabase)+COUNTA(#REF!)</f>
        <v>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19"/>
  <sheetViews>
    <sheetView workbookViewId="0">
      <selection activeCell="AH3" sqref="AH3"/>
    </sheetView>
  </sheetViews>
  <sheetFormatPr defaultRowHeight="12.75" x14ac:dyDescent="0.2"/>
  <cols>
    <col min="1" max="1" width="24.140625" bestFit="1" customWidth="1"/>
    <col min="2" max="25" width="5.7109375" customWidth="1"/>
    <col min="26" max="26" width="14.5703125" bestFit="1" customWidth="1"/>
  </cols>
  <sheetData>
    <row r="2" spans="1:28" ht="15.75" x14ac:dyDescent="0.25">
      <c r="A2" s="5"/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 t="s">
        <v>0</v>
      </c>
    </row>
    <row r="3" spans="1:28" x14ac:dyDescent="0.2">
      <c r="A3" s="4" t="s">
        <v>1</v>
      </c>
      <c r="B3" s="20">
        <v>680</v>
      </c>
      <c r="C3" s="20">
        <v>620</v>
      </c>
      <c r="D3" s="20">
        <v>580</v>
      </c>
      <c r="E3" s="20">
        <v>570</v>
      </c>
      <c r="F3" s="20">
        <v>580</v>
      </c>
      <c r="G3" s="20">
        <v>640</v>
      </c>
      <c r="H3" s="20">
        <v>810</v>
      </c>
      <c r="I3" s="20">
        <v>1050</v>
      </c>
      <c r="J3" s="20">
        <v>1160</v>
      </c>
      <c r="K3" s="20">
        <v>1180</v>
      </c>
      <c r="L3" s="20">
        <v>1160</v>
      </c>
      <c r="M3" s="20">
        <v>1130</v>
      </c>
      <c r="N3" s="20">
        <v>1120</v>
      </c>
      <c r="O3" s="20">
        <v>1110.3502240743999</v>
      </c>
      <c r="P3" s="20">
        <v>1120</v>
      </c>
      <c r="Q3" s="20">
        <v>1170</v>
      </c>
      <c r="R3" s="20">
        <v>1250</v>
      </c>
      <c r="S3" s="20">
        <v>1300</v>
      </c>
      <c r="T3" s="20">
        <v>1280</v>
      </c>
      <c r="U3" s="20">
        <v>1250</v>
      </c>
      <c r="V3" s="20">
        <v>1200</v>
      </c>
      <c r="W3" s="20">
        <v>1120</v>
      </c>
      <c r="X3" s="20">
        <v>990</v>
      </c>
      <c r="Y3" s="20">
        <v>830</v>
      </c>
      <c r="Z3" s="7">
        <f>SUM(B3:Y3)</f>
        <v>23900.350224074398</v>
      </c>
    </row>
    <row r="4" spans="1:28" x14ac:dyDescent="0.2">
      <c r="A4" s="8" t="s">
        <v>2</v>
      </c>
      <c r="B4" s="21">
        <v>100</v>
      </c>
      <c r="C4" s="21">
        <v>100</v>
      </c>
      <c r="D4" s="21">
        <v>100</v>
      </c>
      <c r="E4" s="21">
        <v>100</v>
      </c>
      <c r="F4" s="21">
        <v>100</v>
      </c>
      <c r="G4" s="21">
        <v>100</v>
      </c>
      <c r="H4" s="21">
        <v>100</v>
      </c>
      <c r="I4" s="21">
        <v>100</v>
      </c>
      <c r="J4" s="21">
        <v>100</v>
      </c>
      <c r="K4" s="21">
        <v>100</v>
      </c>
      <c r="L4" s="21">
        <v>100</v>
      </c>
      <c r="M4" s="21">
        <v>100</v>
      </c>
      <c r="N4" s="21">
        <v>100</v>
      </c>
      <c r="O4" s="21">
        <v>100</v>
      </c>
      <c r="P4" s="21">
        <v>100</v>
      </c>
      <c r="Q4" s="21">
        <v>100</v>
      </c>
      <c r="R4" s="21">
        <v>100</v>
      </c>
      <c r="S4" s="21">
        <v>100</v>
      </c>
      <c r="T4" s="21">
        <v>100</v>
      </c>
      <c r="U4" s="21">
        <v>100</v>
      </c>
      <c r="V4" s="21">
        <v>100</v>
      </c>
      <c r="W4" s="21">
        <v>100</v>
      </c>
      <c r="X4" s="21">
        <v>100</v>
      </c>
      <c r="Y4" s="21">
        <v>100</v>
      </c>
      <c r="Z4" s="9">
        <f t="shared" ref="Z4" si="0">SUM(B4:Y4)</f>
        <v>2400</v>
      </c>
    </row>
    <row r="5" spans="1:28" x14ac:dyDescent="0.2">
      <c r="A5" s="10" t="s">
        <v>3</v>
      </c>
      <c r="B5" s="22">
        <v>10</v>
      </c>
      <c r="C5" s="22">
        <v>8</v>
      </c>
      <c r="D5" s="22">
        <v>8</v>
      </c>
      <c r="E5" s="22">
        <v>7</v>
      </c>
      <c r="F5" s="22">
        <v>8</v>
      </c>
      <c r="G5" s="22">
        <v>9</v>
      </c>
      <c r="H5" s="22">
        <v>12</v>
      </c>
      <c r="I5" s="22">
        <v>18</v>
      </c>
      <c r="J5" s="22">
        <v>22</v>
      </c>
      <c r="K5" s="22">
        <v>22</v>
      </c>
      <c r="L5" s="22">
        <v>22</v>
      </c>
      <c r="M5" s="22">
        <v>21</v>
      </c>
      <c r="N5" s="22">
        <v>21</v>
      </c>
      <c r="O5" s="22">
        <v>21</v>
      </c>
      <c r="P5" s="22">
        <v>21</v>
      </c>
      <c r="Q5" s="22">
        <v>21</v>
      </c>
      <c r="R5" s="22">
        <v>24</v>
      </c>
      <c r="S5" s="22">
        <v>27</v>
      </c>
      <c r="T5" s="22">
        <v>26</v>
      </c>
      <c r="U5" s="22">
        <v>26</v>
      </c>
      <c r="V5" s="22">
        <v>25</v>
      </c>
      <c r="W5" s="22">
        <v>22</v>
      </c>
      <c r="X5" s="22">
        <v>17</v>
      </c>
      <c r="Y5" s="22">
        <v>12</v>
      </c>
      <c r="Z5" s="11">
        <f>SUM(B5:Y5)</f>
        <v>430</v>
      </c>
      <c r="AB5" s="3"/>
    </row>
    <row r="6" spans="1:28" x14ac:dyDescent="0.2">
      <c r="A6" s="12" t="s">
        <v>4</v>
      </c>
      <c r="B6" s="23">
        <v>250</v>
      </c>
      <c r="C6" s="23">
        <v>250</v>
      </c>
      <c r="D6" s="23">
        <v>250</v>
      </c>
      <c r="E6" s="23">
        <v>250</v>
      </c>
      <c r="F6" s="23">
        <v>250</v>
      </c>
      <c r="G6" s="23">
        <v>250</v>
      </c>
      <c r="H6" s="23">
        <v>250</v>
      </c>
      <c r="I6" s="23">
        <v>250</v>
      </c>
      <c r="J6" s="23">
        <v>250</v>
      </c>
      <c r="K6" s="23">
        <v>250</v>
      </c>
      <c r="L6" s="23">
        <v>250</v>
      </c>
      <c r="M6" s="23">
        <v>250</v>
      </c>
      <c r="N6" s="23">
        <v>250</v>
      </c>
      <c r="O6" s="23">
        <v>250</v>
      </c>
      <c r="P6" s="23">
        <v>250</v>
      </c>
      <c r="Q6" s="23">
        <v>250</v>
      </c>
      <c r="R6" s="23">
        <v>250</v>
      </c>
      <c r="S6" s="23">
        <v>250</v>
      </c>
      <c r="T6" s="23">
        <v>250</v>
      </c>
      <c r="U6" s="23">
        <v>250</v>
      </c>
      <c r="V6" s="23">
        <v>250</v>
      </c>
      <c r="W6" s="23">
        <v>250</v>
      </c>
      <c r="X6" s="23">
        <v>250</v>
      </c>
      <c r="Y6" s="23">
        <v>250</v>
      </c>
      <c r="Z6" s="13">
        <f t="shared" ref="Z6:Z10" si="1">SUM(B6:Y6)</f>
        <v>6000</v>
      </c>
    </row>
    <row r="7" spans="1:28" x14ac:dyDescent="0.2">
      <c r="A7" s="12" t="s">
        <v>5</v>
      </c>
      <c r="B7" s="23">
        <v>120</v>
      </c>
      <c r="C7" s="23">
        <v>120</v>
      </c>
      <c r="D7" s="23">
        <v>120</v>
      </c>
      <c r="E7" s="23">
        <v>120</v>
      </c>
      <c r="F7" s="23">
        <v>120</v>
      </c>
      <c r="G7" s="23">
        <v>120</v>
      </c>
      <c r="H7" s="23">
        <v>110</v>
      </c>
      <c r="I7" s="23">
        <v>110</v>
      </c>
      <c r="J7" s="23">
        <v>110</v>
      </c>
      <c r="K7" s="23">
        <v>110</v>
      </c>
      <c r="L7" s="23">
        <v>110</v>
      </c>
      <c r="M7" s="23">
        <v>110</v>
      </c>
      <c r="N7" s="23">
        <v>110</v>
      </c>
      <c r="O7" s="23">
        <v>110</v>
      </c>
      <c r="P7" s="23">
        <v>110</v>
      </c>
      <c r="Q7" s="23">
        <v>110</v>
      </c>
      <c r="R7" s="23">
        <v>110</v>
      </c>
      <c r="S7" s="23">
        <v>110</v>
      </c>
      <c r="T7" s="23">
        <v>110</v>
      </c>
      <c r="U7" s="23">
        <v>110</v>
      </c>
      <c r="V7" s="23">
        <v>110</v>
      </c>
      <c r="W7" s="23">
        <v>110</v>
      </c>
      <c r="X7" s="23">
        <v>120</v>
      </c>
      <c r="Y7" s="23">
        <v>120</v>
      </c>
      <c r="Z7" s="13">
        <f t="shared" si="1"/>
        <v>2720</v>
      </c>
    </row>
    <row r="8" spans="1:28" x14ac:dyDescent="0.2">
      <c r="A8" s="14" t="s">
        <v>6</v>
      </c>
      <c r="B8" s="24">
        <f>B3-B4-B5-B7-B6</f>
        <v>200</v>
      </c>
      <c r="C8" s="24">
        <f t="shared" ref="C8:Y8" si="2">C3-C4-C5-C7-C6</f>
        <v>142</v>
      </c>
      <c r="D8" s="24">
        <f t="shared" si="2"/>
        <v>102</v>
      </c>
      <c r="E8" s="24">
        <f t="shared" si="2"/>
        <v>93</v>
      </c>
      <c r="F8" s="24">
        <f t="shared" si="2"/>
        <v>102</v>
      </c>
      <c r="G8" s="24">
        <f t="shared" si="2"/>
        <v>161</v>
      </c>
      <c r="H8" s="24">
        <f t="shared" si="2"/>
        <v>338</v>
      </c>
      <c r="I8" s="24">
        <f t="shared" si="2"/>
        <v>572</v>
      </c>
      <c r="J8" s="24">
        <f t="shared" si="2"/>
        <v>678</v>
      </c>
      <c r="K8" s="24">
        <f t="shared" si="2"/>
        <v>698</v>
      </c>
      <c r="L8" s="24">
        <f t="shared" si="2"/>
        <v>678</v>
      </c>
      <c r="M8" s="24">
        <f t="shared" si="2"/>
        <v>649</v>
      </c>
      <c r="N8" s="24">
        <f t="shared" si="2"/>
        <v>639</v>
      </c>
      <c r="O8" s="24">
        <f t="shared" si="2"/>
        <v>629.35022407439988</v>
      </c>
      <c r="P8" s="24">
        <f t="shared" si="2"/>
        <v>639</v>
      </c>
      <c r="Q8" s="24">
        <f t="shared" si="2"/>
        <v>689</v>
      </c>
      <c r="R8" s="24">
        <f t="shared" si="2"/>
        <v>766</v>
      </c>
      <c r="S8" s="24">
        <f t="shared" si="2"/>
        <v>813</v>
      </c>
      <c r="T8" s="24">
        <f t="shared" si="2"/>
        <v>794</v>
      </c>
      <c r="U8" s="24">
        <f t="shared" si="2"/>
        <v>764</v>
      </c>
      <c r="V8" s="24">
        <f t="shared" si="2"/>
        <v>715</v>
      </c>
      <c r="W8" s="24">
        <f t="shared" si="2"/>
        <v>638</v>
      </c>
      <c r="X8" s="24">
        <f t="shared" si="2"/>
        <v>503</v>
      </c>
      <c r="Y8" s="24">
        <f t="shared" si="2"/>
        <v>348</v>
      </c>
      <c r="Z8" s="15">
        <f t="shared" si="1"/>
        <v>12350.3502240744</v>
      </c>
    </row>
    <row r="9" spans="1:28" x14ac:dyDescent="0.2">
      <c r="A9" s="14" t="s">
        <v>7</v>
      </c>
      <c r="B9" s="25">
        <f>5*45+3*145+4*80</f>
        <v>980</v>
      </c>
      <c r="C9" s="25">
        <f t="shared" ref="C9:Y9" si="3">5*45+3*145+4*80</f>
        <v>980</v>
      </c>
      <c r="D9" s="25">
        <f t="shared" si="3"/>
        <v>980</v>
      </c>
      <c r="E9" s="25">
        <f t="shared" si="3"/>
        <v>980</v>
      </c>
      <c r="F9" s="25">
        <f t="shared" si="3"/>
        <v>980</v>
      </c>
      <c r="G9" s="25">
        <f t="shared" si="3"/>
        <v>980</v>
      </c>
      <c r="H9" s="25">
        <f t="shared" si="3"/>
        <v>980</v>
      </c>
      <c r="I9" s="25">
        <f t="shared" si="3"/>
        <v>980</v>
      </c>
      <c r="J9" s="25">
        <f t="shared" si="3"/>
        <v>980</v>
      </c>
      <c r="K9" s="25">
        <f t="shared" si="3"/>
        <v>980</v>
      </c>
      <c r="L9" s="25">
        <f t="shared" si="3"/>
        <v>980</v>
      </c>
      <c r="M9" s="25">
        <f t="shared" si="3"/>
        <v>980</v>
      </c>
      <c r="N9" s="25">
        <f t="shared" si="3"/>
        <v>980</v>
      </c>
      <c r="O9" s="25">
        <f t="shared" si="3"/>
        <v>980</v>
      </c>
      <c r="P9" s="25">
        <f t="shared" si="3"/>
        <v>980</v>
      </c>
      <c r="Q9" s="25">
        <f t="shared" si="3"/>
        <v>980</v>
      </c>
      <c r="R9" s="25">
        <f t="shared" si="3"/>
        <v>980</v>
      </c>
      <c r="S9" s="25">
        <f t="shared" si="3"/>
        <v>980</v>
      </c>
      <c r="T9" s="25">
        <f t="shared" si="3"/>
        <v>980</v>
      </c>
      <c r="U9" s="25">
        <f t="shared" si="3"/>
        <v>980</v>
      </c>
      <c r="V9" s="25">
        <f t="shared" si="3"/>
        <v>980</v>
      </c>
      <c r="W9" s="25">
        <f t="shared" si="3"/>
        <v>980</v>
      </c>
      <c r="X9" s="25">
        <f t="shared" si="3"/>
        <v>980</v>
      </c>
      <c r="Y9" s="25">
        <f t="shared" si="3"/>
        <v>980</v>
      </c>
      <c r="Z9" s="15">
        <f t="shared" si="1"/>
        <v>23520</v>
      </c>
    </row>
    <row r="10" spans="1:28" x14ac:dyDescent="0.2">
      <c r="A10" s="16" t="s">
        <v>8</v>
      </c>
      <c r="B10" s="17">
        <v>30</v>
      </c>
      <c r="C10" s="17">
        <v>30</v>
      </c>
      <c r="D10" s="17">
        <v>30</v>
      </c>
      <c r="E10" s="17">
        <v>30</v>
      </c>
      <c r="F10" s="17">
        <v>30</v>
      </c>
      <c r="G10" s="17">
        <v>30</v>
      </c>
      <c r="H10" s="17">
        <v>38</v>
      </c>
      <c r="I10" s="17">
        <v>41</v>
      </c>
      <c r="J10" s="17">
        <v>41</v>
      </c>
      <c r="K10" s="17">
        <v>41</v>
      </c>
      <c r="L10" s="17">
        <v>35</v>
      </c>
      <c r="M10" s="17">
        <v>35</v>
      </c>
      <c r="N10" s="17">
        <v>35</v>
      </c>
      <c r="O10" s="17">
        <v>35</v>
      </c>
      <c r="P10" s="17">
        <v>35</v>
      </c>
      <c r="Q10" s="17">
        <v>35</v>
      </c>
      <c r="R10" s="17">
        <v>34</v>
      </c>
      <c r="S10" s="17">
        <v>45</v>
      </c>
      <c r="T10" s="17">
        <v>35</v>
      </c>
      <c r="U10" s="17">
        <v>35</v>
      </c>
      <c r="V10" s="17">
        <v>30</v>
      </c>
      <c r="W10" s="17">
        <v>30</v>
      </c>
      <c r="X10" s="17">
        <v>20</v>
      </c>
      <c r="Y10" s="17">
        <v>10</v>
      </c>
      <c r="Z10" s="17">
        <f t="shared" si="1"/>
        <v>790</v>
      </c>
    </row>
    <row r="12" spans="1:28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8" x14ac:dyDescent="0.2">
      <c r="AA13" s="18"/>
    </row>
    <row r="14" spans="1:28" x14ac:dyDescent="0.2">
      <c r="AA14" s="18"/>
    </row>
    <row r="15" spans="1:28" x14ac:dyDescent="0.2">
      <c r="AA15" s="19"/>
    </row>
    <row r="619" spans="1:1" x14ac:dyDescent="0.2">
      <c r="A619" s="2"/>
    </row>
  </sheetData>
  <pageMargins left="0.35433070866141736" right="0.15748031496062992" top="0.98425196850393704" bottom="0.98425196850393704" header="0.51181102362204722" footer="0.51181102362204722"/>
  <pageSetup scale="95" orientation="landscape" r:id="rId1"/>
  <headerFooter alignWithMargins="0">
    <oddHeader>&amp;LOST sh.a. - NDC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19"/>
  <sheetViews>
    <sheetView workbookViewId="0">
      <selection activeCell="A2" sqref="A2:Z3"/>
    </sheetView>
  </sheetViews>
  <sheetFormatPr defaultRowHeight="12.75" x14ac:dyDescent="0.2"/>
  <cols>
    <col min="1" max="1" width="24.140625" bestFit="1" customWidth="1"/>
    <col min="2" max="25" width="5.7109375" customWidth="1"/>
    <col min="26" max="26" width="14.5703125" bestFit="1" customWidth="1"/>
  </cols>
  <sheetData>
    <row r="2" spans="1:28" ht="15.75" x14ac:dyDescent="0.25">
      <c r="A2" s="5"/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 t="s">
        <v>0</v>
      </c>
    </row>
    <row r="3" spans="1:28" x14ac:dyDescent="0.2">
      <c r="A3" s="4" t="s">
        <v>1</v>
      </c>
      <c r="B3" s="20">
        <v>690</v>
      </c>
      <c r="C3" s="20">
        <v>630</v>
      </c>
      <c r="D3" s="20">
        <v>590</v>
      </c>
      <c r="E3" s="20">
        <v>580</v>
      </c>
      <c r="F3" s="20">
        <v>590</v>
      </c>
      <c r="G3" s="20">
        <v>650</v>
      </c>
      <c r="H3" s="20">
        <v>820</v>
      </c>
      <c r="I3" s="20">
        <v>1060</v>
      </c>
      <c r="J3" s="20">
        <v>1170</v>
      </c>
      <c r="K3" s="20">
        <v>1190</v>
      </c>
      <c r="L3" s="20">
        <v>1170</v>
      </c>
      <c r="M3" s="20">
        <v>1140</v>
      </c>
      <c r="N3" s="20">
        <v>1130</v>
      </c>
      <c r="O3" s="20">
        <v>1120.3502240743999</v>
      </c>
      <c r="P3" s="20">
        <v>1130</v>
      </c>
      <c r="Q3" s="20">
        <v>1180</v>
      </c>
      <c r="R3" s="20">
        <v>1260</v>
      </c>
      <c r="S3" s="20">
        <v>1310</v>
      </c>
      <c r="T3" s="20">
        <v>1290</v>
      </c>
      <c r="U3" s="20">
        <v>1260</v>
      </c>
      <c r="V3" s="20">
        <v>1210</v>
      </c>
      <c r="W3" s="20">
        <v>1130</v>
      </c>
      <c r="X3" s="20">
        <v>1000</v>
      </c>
      <c r="Y3" s="20">
        <v>840</v>
      </c>
      <c r="Z3" s="7">
        <f>SUM(B3:Y3)</f>
        <v>24140.350224074398</v>
      </c>
    </row>
    <row r="4" spans="1:28" x14ac:dyDescent="0.2">
      <c r="A4" s="8" t="s">
        <v>2</v>
      </c>
      <c r="B4" s="26">
        <v>100</v>
      </c>
      <c r="C4" s="26">
        <v>100</v>
      </c>
      <c r="D4" s="26">
        <v>100</v>
      </c>
      <c r="E4" s="26">
        <v>100</v>
      </c>
      <c r="F4" s="26">
        <v>100</v>
      </c>
      <c r="G4" s="26">
        <v>100</v>
      </c>
      <c r="H4" s="26">
        <v>100</v>
      </c>
      <c r="I4" s="26">
        <v>100</v>
      </c>
      <c r="J4" s="26">
        <v>100</v>
      </c>
      <c r="K4" s="26">
        <v>100</v>
      </c>
      <c r="L4" s="26">
        <v>100</v>
      </c>
      <c r="M4" s="26">
        <v>100</v>
      </c>
      <c r="N4" s="26">
        <v>100</v>
      </c>
      <c r="O4" s="26">
        <v>100</v>
      </c>
      <c r="P4" s="26">
        <v>100</v>
      </c>
      <c r="Q4" s="26">
        <v>100</v>
      </c>
      <c r="R4" s="26">
        <v>100</v>
      </c>
      <c r="S4" s="26">
        <v>100</v>
      </c>
      <c r="T4" s="26">
        <v>100</v>
      </c>
      <c r="U4" s="26">
        <v>100</v>
      </c>
      <c r="V4" s="26">
        <v>100</v>
      </c>
      <c r="W4" s="26">
        <v>100</v>
      </c>
      <c r="X4" s="26">
        <v>100</v>
      </c>
      <c r="Y4" s="26">
        <v>100</v>
      </c>
      <c r="Z4" s="9">
        <f t="shared" ref="Z4" si="0">SUM(B4:Y4)</f>
        <v>2400</v>
      </c>
    </row>
    <row r="5" spans="1:28" x14ac:dyDescent="0.2">
      <c r="A5" s="10" t="s">
        <v>3</v>
      </c>
      <c r="B5" s="22">
        <v>10</v>
      </c>
      <c r="C5" s="22">
        <v>8</v>
      </c>
      <c r="D5" s="22">
        <v>8</v>
      </c>
      <c r="E5" s="22">
        <v>7</v>
      </c>
      <c r="F5" s="22">
        <v>8</v>
      </c>
      <c r="G5" s="22">
        <v>9</v>
      </c>
      <c r="H5" s="22">
        <v>12</v>
      </c>
      <c r="I5" s="22">
        <v>18</v>
      </c>
      <c r="J5" s="22">
        <v>22</v>
      </c>
      <c r="K5" s="22">
        <v>22</v>
      </c>
      <c r="L5" s="22">
        <v>22</v>
      </c>
      <c r="M5" s="22">
        <v>21</v>
      </c>
      <c r="N5" s="22">
        <v>21</v>
      </c>
      <c r="O5" s="22">
        <v>21</v>
      </c>
      <c r="P5" s="22">
        <v>21</v>
      </c>
      <c r="Q5" s="22">
        <v>21</v>
      </c>
      <c r="R5" s="22">
        <v>24</v>
      </c>
      <c r="S5" s="22">
        <v>27</v>
      </c>
      <c r="T5" s="22">
        <v>26</v>
      </c>
      <c r="U5" s="22">
        <v>26</v>
      </c>
      <c r="V5" s="22">
        <v>25</v>
      </c>
      <c r="W5" s="22">
        <v>22</v>
      </c>
      <c r="X5" s="22">
        <v>17</v>
      </c>
      <c r="Y5" s="22">
        <v>12</v>
      </c>
      <c r="Z5" s="11">
        <f>SUM(B5:Y5)</f>
        <v>430</v>
      </c>
      <c r="AB5" s="3"/>
    </row>
    <row r="6" spans="1:28" x14ac:dyDescent="0.2">
      <c r="A6" s="12" t="s">
        <v>4</v>
      </c>
      <c r="B6" s="23">
        <v>250</v>
      </c>
      <c r="C6" s="23">
        <v>250</v>
      </c>
      <c r="D6" s="23">
        <v>250</v>
      </c>
      <c r="E6" s="23">
        <v>250</v>
      </c>
      <c r="F6" s="23">
        <v>250</v>
      </c>
      <c r="G6" s="23">
        <v>250</v>
      </c>
      <c r="H6" s="23">
        <v>450</v>
      </c>
      <c r="I6" s="23">
        <v>450</v>
      </c>
      <c r="J6" s="23">
        <v>450</v>
      </c>
      <c r="K6" s="23">
        <v>450</v>
      </c>
      <c r="L6" s="23">
        <v>450</v>
      </c>
      <c r="M6" s="23">
        <v>450</v>
      </c>
      <c r="N6" s="23">
        <v>450</v>
      </c>
      <c r="O6" s="23">
        <v>450</v>
      </c>
      <c r="P6" s="23">
        <v>450</v>
      </c>
      <c r="Q6" s="23">
        <v>450</v>
      </c>
      <c r="R6" s="23">
        <v>450</v>
      </c>
      <c r="S6" s="23">
        <v>450</v>
      </c>
      <c r="T6" s="23">
        <v>450</v>
      </c>
      <c r="U6" s="23">
        <v>450</v>
      </c>
      <c r="V6" s="23">
        <v>450</v>
      </c>
      <c r="W6" s="23">
        <v>450</v>
      </c>
      <c r="X6" s="23">
        <v>350</v>
      </c>
      <c r="Y6" s="23">
        <v>250</v>
      </c>
      <c r="Z6" s="13">
        <f t="shared" ref="Z6:Z10" si="1">SUM(B6:Y6)</f>
        <v>9300</v>
      </c>
    </row>
    <row r="7" spans="1:28" x14ac:dyDescent="0.2">
      <c r="A7" s="12" t="s">
        <v>5</v>
      </c>
      <c r="B7" s="23">
        <v>130</v>
      </c>
      <c r="C7" s="23">
        <v>130</v>
      </c>
      <c r="D7" s="23">
        <v>130</v>
      </c>
      <c r="E7" s="23">
        <v>130</v>
      </c>
      <c r="F7" s="23">
        <v>130</v>
      </c>
      <c r="G7" s="23">
        <v>130</v>
      </c>
      <c r="H7" s="23">
        <v>110</v>
      </c>
      <c r="I7" s="23">
        <v>110</v>
      </c>
      <c r="J7" s="23">
        <v>110</v>
      </c>
      <c r="K7" s="23">
        <v>110</v>
      </c>
      <c r="L7" s="23">
        <v>110</v>
      </c>
      <c r="M7" s="23">
        <v>110</v>
      </c>
      <c r="N7" s="23">
        <v>110</v>
      </c>
      <c r="O7" s="23">
        <v>110</v>
      </c>
      <c r="P7" s="23">
        <v>110</v>
      </c>
      <c r="Q7" s="23">
        <v>110</v>
      </c>
      <c r="R7" s="23">
        <v>110</v>
      </c>
      <c r="S7" s="23">
        <v>110</v>
      </c>
      <c r="T7" s="23">
        <v>110</v>
      </c>
      <c r="U7" s="23">
        <v>110</v>
      </c>
      <c r="V7" s="23">
        <v>110</v>
      </c>
      <c r="W7" s="23">
        <v>110</v>
      </c>
      <c r="X7" s="23">
        <v>130</v>
      </c>
      <c r="Y7" s="23">
        <v>130</v>
      </c>
      <c r="Z7" s="13">
        <f t="shared" si="1"/>
        <v>2800</v>
      </c>
    </row>
    <row r="8" spans="1:28" x14ac:dyDescent="0.2">
      <c r="A8" s="14" t="s">
        <v>6</v>
      </c>
      <c r="B8" s="24">
        <f>B3-B4-B5-B7-B6</f>
        <v>200</v>
      </c>
      <c r="C8" s="24">
        <f t="shared" ref="C8:Y8" si="2">C3-C4-C5-C7-C6</f>
        <v>142</v>
      </c>
      <c r="D8" s="24">
        <f t="shared" si="2"/>
        <v>102</v>
      </c>
      <c r="E8" s="24">
        <f t="shared" si="2"/>
        <v>93</v>
      </c>
      <c r="F8" s="24">
        <f t="shared" si="2"/>
        <v>102</v>
      </c>
      <c r="G8" s="24">
        <f t="shared" si="2"/>
        <v>161</v>
      </c>
      <c r="H8" s="24">
        <f t="shared" si="2"/>
        <v>148</v>
      </c>
      <c r="I8" s="24">
        <f t="shared" si="2"/>
        <v>382</v>
      </c>
      <c r="J8" s="24">
        <f t="shared" si="2"/>
        <v>488</v>
      </c>
      <c r="K8" s="24">
        <f t="shared" si="2"/>
        <v>508</v>
      </c>
      <c r="L8" s="24">
        <f t="shared" si="2"/>
        <v>488</v>
      </c>
      <c r="M8" s="24">
        <f t="shared" si="2"/>
        <v>459</v>
      </c>
      <c r="N8" s="24">
        <f t="shared" si="2"/>
        <v>449</v>
      </c>
      <c r="O8" s="24">
        <f t="shared" si="2"/>
        <v>439.35022407439988</v>
      </c>
      <c r="P8" s="24">
        <f t="shared" si="2"/>
        <v>449</v>
      </c>
      <c r="Q8" s="24">
        <f t="shared" si="2"/>
        <v>499</v>
      </c>
      <c r="R8" s="24">
        <f t="shared" si="2"/>
        <v>576</v>
      </c>
      <c r="S8" s="24">
        <f t="shared" si="2"/>
        <v>623</v>
      </c>
      <c r="T8" s="24">
        <f t="shared" si="2"/>
        <v>604</v>
      </c>
      <c r="U8" s="24">
        <f t="shared" si="2"/>
        <v>574</v>
      </c>
      <c r="V8" s="24">
        <f t="shared" si="2"/>
        <v>525</v>
      </c>
      <c r="W8" s="24">
        <f t="shared" si="2"/>
        <v>448</v>
      </c>
      <c r="X8" s="24">
        <f t="shared" si="2"/>
        <v>403</v>
      </c>
      <c r="Y8" s="24">
        <f t="shared" si="2"/>
        <v>348</v>
      </c>
      <c r="Z8" s="15">
        <f t="shared" si="1"/>
        <v>9210.3502240744001</v>
      </c>
    </row>
    <row r="9" spans="1:28" x14ac:dyDescent="0.2">
      <c r="A9" s="14" t="s">
        <v>7</v>
      </c>
      <c r="B9" s="24">
        <f>5*45+3*145+4*80</f>
        <v>980</v>
      </c>
      <c r="C9" s="24">
        <f t="shared" ref="C9:Y9" si="3">5*45+3*145+4*80</f>
        <v>980</v>
      </c>
      <c r="D9" s="24">
        <f t="shared" si="3"/>
        <v>980</v>
      </c>
      <c r="E9" s="24">
        <f t="shared" si="3"/>
        <v>980</v>
      </c>
      <c r="F9" s="24">
        <f t="shared" si="3"/>
        <v>980</v>
      </c>
      <c r="G9" s="24">
        <f t="shared" si="3"/>
        <v>980</v>
      </c>
      <c r="H9" s="24">
        <f t="shared" si="3"/>
        <v>980</v>
      </c>
      <c r="I9" s="24">
        <f t="shared" si="3"/>
        <v>980</v>
      </c>
      <c r="J9" s="24">
        <f t="shared" si="3"/>
        <v>980</v>
      </c>
      <c r="K9" s="24">
        <f t="shared" si="3"/>
        <v>980</v>
      </c>
      <c r="L9" s="24">
        <f t="shared" si="3"/>
        <v>980</v>
      </c>
      <c r="M9" s="24">
        <f t="shared" si="3"/>
        <v>980</v>
      </c>
      <c r="N9" s="24">
        <f t="shared" si="3"/>
        <v>980</v>
      </c>
      <c r="O9" s="24">
        <f t="shared" si="3"/>
        <v>980</v>
      </c>
      <c r="P9" s="24">
        <f t="shared" si="3"/>
        <v>980</v>
      </c>
      <c r="Q9" s="24">
        <f t="shared" si="3"/>
        <v>980</v>
      </c>
      <c r="R9" s="24">
        <f t="shared" si="3"/>
        <v>980</v>
      </c>
      <c r="S9" s="24">
        <f t="shared" si="3"/>
        <v>980</v>
      </c>
      <c r="T9" s="24">
        <f t="shared" si="3"/>
        <v>980</v>
      </c>
      <c r="U9" s="24">
        <f t="shared" si="3"/>
        <v>980</v>
      </c>
      <c r="V9" s="24">
        <f t="shared" si="3"/>
        <v>980</v>
      </c>
      <c r="W9" s="24">
        <f t="shared" si="3"/>
        <v>980</v>
      </c>
      <c r="X9" s="24">
        <f t="shared" si="3"/>
        <v>980</v>
      </c>
      <c r="Y9" s="24">
        <f t="shared" si="3"/>
        <v>980</v>
      </c>
      <c r="Z9" s="15">
        <f t="shared" si="1"/>
        <v>23520</v>
      </c>
    </row>
    <row r="10" spans="1:28" x14ac:dyDescent="0.2">
      <c r="A10" s="16" t="s">
        <v>8</v>
      </c>
      <c r="B10" s="17">
        <v>30</v>
      </c>
      <c r="C10" s="17">
        <v>30</v>
      </c>
      <c r="D10" s="17">
        <v>30</v>
      </c>
      <c r="E10" s="17">
        <v>30</v>
      </c>
      <c r="F10" s="17">
        <v>30</v>
      </c>
      <c r="G10" s="17">
        <v>30</v>
      </c>
      <c r="H10" s="17">
        <v>38</v>
      </c>
      <c r="I10" s="17">
        <v>41</v>
      </c>
      <c r="J10" s="17">
        <v>41</v>
      </c>
      <c r="K10" s="17">
        <v>41</v>
      </c>
      <c r="L10" s="17">
        <v>35</v>
      </c>
      <c r="M10" s="17">
        <v>35</v>
      </c>
      <c r="N10" s="17">
        <v>35</v>
      </c>
      <c r="O10" s="17">
        <v>35</v>
      </c>
      <c r="P10" s="17">
        <v>35</v>
      </c>
      <c r="Q10" s="17">
        <v>35</v>
      </c>
      <c r="R10" s="17">
        <v>34</v>
      </c>
      <c r="S10" s="17">
        <v>45</v>
      </c>
      <c r="T10" s="17">
        <v>35</v>
      </c>
      <c r="U10" s="17">
        <v>35</v>
      </c>
      <c r="V10" s="17">
        <v>30</v>
      </c>
      <c r="W10" s="17">
        <v>30</v>
      </c>
      <c r="X10" s="17">
        <v>20</v>
      </c>
      <c r="Y10" s="17">
        <v>10</v>
      </c>
      <c r="Z10" s="17">
        <f t="shared" si="1"/>
        <v>790</v>
      </c>
    </row>
    <row r="12" spans="1:28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8" x14ac:dyDescent="0.2">
      <c r="AA13" s="18"/>
    </row>
    <row r="14" spans="1:28" x14ac:dyDescent="0.2">
      <c r="AA14" s="18"/>
    </row>
    <row r="15" spans="1:28" x14ac:dyDescent="0.2">
      <c r="AA15" s="19"/>
    </row>
    <row r="619" spans="1:1" x14ac:dyDescent="0.2">
      <c r="A619" s="2"/>
    </row>
  </sheetData>
  <pageMargins left="0.35433070866141736" right="0.15748031496062992" top="0.98425196850393704" bottom="0.98425196850393704" header="0.51181102362204722" footer="0.51181102362204722"/>
  <pageSetup scale="95" orientation="landscape" r:id="rId1"/>
  <headerFooter alignWithMargins="0">
    <oddHeader>&amp;LOST sh.a. - NDC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11"/>
  <sheetViews>
    <sheetView tabSelected="1" workbookViewId="0">
      <selection activeCell="AE19" sqref="AE19"/>
    </sheetView>
  </sheetViews>
  <sheetFormatPr defaultRowHeight="12.75" x14ac:dyDescent="0.2"/>
  <cols>
    <col min="1" max="1" width="16.140625" customWidth="1"/>
    <col min="2" max="25" width="5.7109375" customWidth="1"/>
    <col min="26" max="26" width="12.85546875" customWidth="1"/>
    <col min="27" max="27" width="12.85546875" bestFit="1" customWidth="1"/>
  </cols>
  <sheetData>
    <row r="7" spans="1:27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10" spans="1:27" x14ac:dyDescent="0.2">
      <c r="A10" s="30" t="s">
        <v>11</v>
      </c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  <c r="M10" s="31">
        <v>12</v>
      </c>
      <c r="N10" s="31">
        <v>13</v>
      </c>
      <c r="O10" s="31">
        <v>14</v>
      </c>
      <c r="P10" s="31">
        <v>15</v>
      </c>
      <c r="Q10" s="31">
        <v>16</v>
      </c>
      <c r="R10" s="31">
        <v>17</v>
      </c>
      <c r="S10" s="31">
        <v>18</v>
      </c>
      <c r="T10" s="31">
        <v>19</v>
      </c>
      <c r="U10" s="31">
        <v>20</v>
      </c>
      <c r="V10" s="31">
        <v>21</v>
      </c>
      <c r="W10" s="31">
        <v>22</v>
      </c>
      <c r="X10" s="31">
        <v>23</v>
      </c>
      <c r="Y10" s="31">
        <v>24</v>
      </c>
      <c r="Z10" s="31" t="s">
        <v>9</v>
      </c>
      <c r="AA10" s="31" t="s">
        <v>10</v>
      </c>
    </row>
    <row r="11" spans="1:27" x14ac:dyDescent="0.2">
      <c r="A11" s="27" t="s">
        <v>1</v>
      </c>
      <c r="B11" s="28">
        <v>690</v>
      </c>
      <c r="C11" s="28">
        <v>630</v>
      </c>
      <c r="D11" s="28">
        <v>590</v>
      </c>
      <c r="E11" s="28">
        <v>580</v>
      </c>
      <c r="F11" s="28">
        <v>590</v>
      </c>
      <c r="G11" s="28">
        <v>650</v>
      </c>
      <c r="H11" s="28">
        <v>820</v>
      </c>
      <c r="I11" s="28">
        <v>1060</v>
      </c>
      <c r="J11" s="28">
        <v>1170</v>
      </c>
      <c r="K11" s="28">
        <v>1190</v>
      </c>
      <c r="L11" s="28">
        <v>1170</v>
      </c>
      <c r="M11" s="28">
        <v>1140</v>
      </c>
      <c r="N11" s="28">
        <v>1130</v>
      </c>
      <c r="O11" s="28">
        <v>1120.3502240743999</v>
      </c>
      <c r="P11" s="28">
        <v>1130</v>
      </c>
      <c r="Q11" s="28">
        <v>1180</v>
      </c>
      <c r="R11" s="28">
        <v>1260</v>
      </c>
      <c r="S11" s="28">
        <v>1310</v>
      </c>
      <c r="T11" s="28">
        <v>1290</v>
      </c>
      <c r="U11" s="28">
        <v>1260</v>
      </c>
      <c r="V11" s="28">
        <v>1210</v>
      </c>
      <c r="W11" s="28">
        <v>1130</v>
      </c>
      <c r="X11" s="28">
        <v>1000</v>
      </c>
      <c r="Y11" s="28">
        <v>840</v>
      </c>
      <c r="Z11" s="28">
        <v>24140.350224074398</v>
      </c>
      <c r="AA11" s="28">
        <f>Z11*31</f>
        <v>748350.8569463063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WinSTAT Commands</vt:lpstr>
      <vt:lpstr>WinSTAT Trigger</vt:lpstr>
      <vt:lpstr>01-07</vt:lpstr>
      <vt:lpstr>8-31</vt:lpstr>
      <vt:lpstr>Per Web  Janar 2019</vt:lpstr>
      <vt:lpstr>'Per Web  Janar 2019'!Print_Area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Elio Voshtina</cp:lastModifiedBy>
  <cp:lastPrinted>2009-11-04T09:41:23Z</cp:lastPrinted>
  <dcterms:created xsi:type="dcterms:W3CDTF">1996-10-14T23:33:28Z</dcterms:created>
  <dcterms:modified xsi:type="dcterms:W3CDTF">2018-12-31T08:01:27Z</dcterms:modified>
</cp:coreProperties>
</file>