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4B1341A0-9C05-4789-B805-59FE5A49965A}" xr6:coauthVersionLast="47" xr6:coauthVersionMax="47" xr10:uidLastSave="{00000000-0000-0000-0000-000000000000}"/>
  <bookViews>
    <workbookView xWindow="-120" yWindow="-120" windowWidth="29040" windowHeight="15840" xr2:uid="{D2E083EE-9313-415E-BAA8-E49540C2CC9D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7" i="2" l="1"/>
  <c r="G677" i="2"/>
  <c r="F677" i="2"/>
  <c r="E677" i="2"/>
  <c r="D677" i="2"/>
  <c r="C677" i="2"/>
  <c r="B677" i="2"/>
  <c r="H676" i="2"/>
  <c r="G676" i="2"/>
  <c r="F676" i="2"/>
  <c r="E676" i="2"/>
  <c r="D676" i="2"/>
  <c r="C676" i="2"/>
  <c r="B676" i="2"/>
  <c r="H675" i="2"/>
  <c r="G675" i="2"/>
  <c r="F675" i="2"/>
  <c r="E675" i="2"/>
  <c r="D675" i="2"/>
  <c r="C675" i="2"/>
  <c r="B675" i="2"/>
  <c r="E671" i="2"/>
  <c r="D671" i="2"/>
  <c r="E670" i="2"/>
  <c r="D670" i="2"/>
  <c r="E669" i="2"/>
  <c r="D669" i="2"/>
  <c r="E668" i="2"/>
  <c r="D668" i="2"/>
  <c r="E667" i="2"/>
  <c r="D667" i="2"/>
  <c r="E666" i="2"/>
  <c r="D666" i="2"/>
  <c r="E665" i="2"/>
  <c r="D665" i="2"/>
  <c r="E664" i="2"/>
  <c r="D664" i="2"/>
  <c r="E663" i="2"/>
  <c r="D663" i="2"/>
  <c r="E662" i="2"/>
  <c r="D662" i="2"/>
  <c r="E661" i="2"/>
  <c r="D661" i="2"/>
  <c r="E660" i="2"/>
  <c r="D660" i="2"/>
  <c r="E655" i="2"/>
  <c r="D655" i="2"/>
  <c r="E654" i="2"/>
  <c r="D654" i="2"/>
  <c r="E653" i="2"/>
  <c r="D653" i="2"/>
  <c r="E652" i="2"/>
  <c r="D652" i="2"/>
  <c r="E651" i="2"/>
  <c r="D651" i="2"/>
  <c r="E650" i="2"/>
  <c r="D650" i="2"/>
  <c r="E649" i="2"/>
  <c r="D649" i="2"/>
  <c r="E648" i="2"/>
  <c r="D648" i="2"/>
  <c r="E647" i="2"/>
  <c r="D647" i="2"/>
  <c r="E646" i="2"/>
  <c r="D646" i="2"/>
  <c r="E645" i="2"/>
  <c r="D645" i="2"/>
  <c r="E644" i="2"/>
  <c r="D644" i="2"/>
  <c r="E643" i="2"/>
  <c r="D643" i="2"/>
  <c r="E642" i="2"/>
  <c r="D642" i="2"/>
  <c r="E641" i="2"/>
  <c r="D641" i="2"/>
  <c r="E640" i="2"/>
  <c r="D640" i="2"/>
  <c r="E639" i="2"/>
  <c r="D639" i="2"/>
  <c r="E638" i="2"/>
  <c r="D638" i="2"/>
  <c r="E637" i="2"/>
  <c r="D637" i="2"/>
  <c r="E636" i="2"/>
  <c r="D636" i="2"/>
  <c r="E635" i="2"/>
  <c r="D635" i="2"/>
  <c r="E634" i="2"/>
  <c r="D634" i="2"/>
  <c r="E633" i="2"/>
  <c r="D633" i="2"/>
  <c r="E632" i="2"/>
  <c r="D632" i="2"/>
  <c r="E631" i="2"/>
  <c r="D631" i="2"/>
  <c r="E630" i="2"/>
  <c r="D630" i="2"/>
  <c r="E629" i="2"/>
  <c r="D629" i="2"/>
  <c r="E628" i="2"/>
  <c r="D628" i="2"/>
  <c r="E627" i="2"/>
  <c r="D627" i="2"/>
  <c r="E626" i="2"/>
  <c r="D626" i="2"/>
  <c r="E625" i="2"/>
  <c r="D625" i="2"/>
  <c r="E624" i="2"/>
  <c r="D624" i="2"/>
  <c r="E623" i="2"/>
  <c r="D623" i="2"/>
  <c r="E622" i="2"/>
  <c r="D622" i="2"/>
  <c r="E621" i="2"/>
  <c r="D621" i="2"/>
  <c r="E620" i="2"/>
  <c r="D620" i="2"/>
  <c r="E619" i="2"/>
  <c r="D619" i="2"/>
  <c r="E618" i="2"/>
  <c r="D618" i="2"/>
  <c r="E617" i="2"/>
  <c r="D617" i="2"/>
  <c r="E616" i="2"/>
  <c r="D616" i="2"/>
  <c r="E615" i="2"/>
  <c r="D615" i="2"/>
  <c r="E614" i="2"/>
  <c r="D614" i="2"/>
  <c r="E613" i="2"/>
  <c r="D613" i="2"/>
  <c r="E612" i="2"/>
  <c r="D612" i="2"/>
  <c r="E611" i="2"/>
  <c r="D611" i="2"/>
  <c r="E610" i="2"/>
  <c r="D610" i="2"/>
  <c r="E609" i="2"/>
  <c r="D609" i="2"/>
  <c r="E608" i="2"/>
  <c r="D608" i="2"/>
  <c r="E607" i="2"/>
  <c r="D607" i="2"/>
  <c r="E606" i="2"/>
  <c r="D606" i="2"/>
  <c r="E605" i="2"/>
  <c r="D605" i="2"/>
  <c r="E604" i="2"/>
  <c r="D604" i="2"/>
  <c r="E603" i="2"/>
  <c r="D603" i="2"/>
  <c r="E602" i="2"/>
  <c r="D602" i="2"/>
  <c r="E601" i="2"/>
  <c r="D601" i="2"/>
  <c r="E600" i="2"/>
  <c r="D600" i="2"/>
  <c r="E599" i="2"/>
  <c r="D599" i="2"/>
  <c r="E598" i="2"/>
  <c r="D598" i="2"/>
  <c r="E597" i="2"/>
  <c r="D597" i="2"/>
  <c r="E596" i="2"/>
  <c r="D596" i="2"/>
  <c r="E595" i="2"/>
  <c r="D595" i="2"/>
  <c r="E594" i="2"/>
  <c r="D594" i="2"/>
  <c r="E593" i="2"/>
  <c r="D593" i="2"/>
  <c r="E592" i="2"/>
  <c r="D592" i="2"/>
  <c r="E591" i="2"/>
  <c r="D591" i="2"/>
  <c r="E590" i="2"/>
  <c r="D590" i="2"/>
  <c r="E589" i="2"/>
  <c r="D589" i="2"/>
  <c r="E588" i="2"/>
  <c r="D588" i="2"/>
  <c r="E587" i="2"/>
  <c r="D587" i="2"/>
  <c r="E586" i="2"/>
  <c r="D586" i="2"/>
  <c r="E585" i="2"/>
  <c r="D585" i="2"/>
  <c r="E584" i="2"/>
  <c r="D584" i="2"/>
  <c r="E583" i="2"/>
  <c r="D583" i="2"/>
  <c r="E582" i="2"/>
  <c r="D582" i="2"/>
  <c r="E581" i="2"/>
  <c r="D581" i="2"/>
  <c r="E580" i="2"/>
  <c r="D580" i="2"/>
  <c r="E579" i="2"/>
  <c r="D579" i="2"/>
  <c r="E578" i="2"/>
  <c r="D578" i="2"/>
  <c r="E577" i="2"/>
  <c r="D577" i="2"/>
  <c r="E576" i="2"/>
  <c r="D576" i="2"/>
  <c r="E575" i="2"/>
  <c r="D575" i="2"/>
  <c r="E574" i="2"/>
  <c r="D574" i="2"/>
  <c r="E573" i="2"/>
  <c r="D573" i="2"/>
  <c r="E572" i="2"/>
  <c r="D572" i="2"/>
  <c r="E571" i="2"/>
  <c r="D571" i="2"/>
  <c r="E570" i="2"/>
  <c r="D570" i="2"/>
  <c r="E569" i="2"/>
  <c r="D569" i="2"/>
  <c r="E568" i="2"/>
  <c r="D568" i="2"/>
  <c r="E567" i="2"/>
  <c r="D567" i="2"/>
  <c r="E566" i="2"/>
  <c r="D566" i="2"/>
  <c r="E565" i="2"/>
  <c r="D565" i="2"/>
  <c r="E564" i="2"/>
  <c r="D564" i="2"/>
  <c r="E563" i="2"/>
  <c r="D563" i="2"/>
  <c r="E562" i="2"/>
  <c r="D562" i="2"/>
  <c r="E561" i="2"/>
  <c r="D561" i="2"/>
  <c r="E560" i="2"/>
  <c r="D560" i="2"/>
  <c r="E559" i="2"/>
  <c r="D559" i="2"/>
  <c r="E558" i="2"/>
  <c r="D558" i="2"/>
  <c r="E557" i="2"/>
  <c r="D557" i="2"/>
  <c r="E556" i="2"/>
  <c r="D556" i="2"/>
  <c r="E555" i="2"/>
  <c r="D555" i="2"/>
  <c r="E554" i="2"/>
  <c r="D554" i="2"/>
  <c r="E553" i="2"/>
  <c r="D553" i="2"/>
  <c r="E552" i="2"/>
  <c r="D552" i="2"/>
  <c r="E551" i="2"/>
  <c r="D551" i="2"/>
  <c r="E550" i="2"/>
  <c r="D550" i="2"/>
  <c r="E549" i="2"/>
  <c r="D549" i="2"/>
  <c r="E548" i="2"/>
  <c r="D548" i="2"/>
  <c r="E547" i="2"/>
  <c r="D547" i="2"/>
  <c r="E546" i="2"/>
  <c r="D546" i="2"/>
  <c r="E545" i="2"/>
  <c r="D545" i="2"/>
  <c r="E544" i="2"/>
  <c r="D544" i="2"/>
  <c r="E543" i="2"/>
  <c r="D543" i="2"/>
  <c r="E542" i="2"/>
  <c r="D542" i="2"/>
  <c r="E541" i="2"/>
  <c r="D541" i="2"/>
  <c r="E540" i="2"/>
  <c r="D540" i="2"/>
  <c r="E539" i="2"/>
  <c r="D539" i="2"/>
  <c r="E538" i="2"/>
  <c r="D538" i="2"/>
  <c r="E537" i="2"/>
  <c r="D537" i="2"/>
  <c r="E536" i="2"/>
  <c r="D536" i="2"/>
  <c r="E535" i="2"/>
  <c r="D535" i="2"/>
  <c r="E534" i="2"/>
  <c r="D534" i="2"/>
  <c r="E533" i="2"/>
  <c r="D533" i="2"/>
  <c r="E532" i="2"/>
  <c r="D532" i="2"/>
  <c r="E531" i="2"/>
  <c r="D531" i="2"/>
  <c r="E530" i="2"/>
  <c r="D530" i="2"/>
  <c r="E529" i="2"/>
  <c r="D529" i="2"/>
  <c r="E528" i="2"/>
  <c r="D528" i="2"/>
  <c r="E527" i="2"/>
  <c r="D527" i="2"/>
  <c r="E526" i="2"/>
  <c r="D526" i="2"/>
  <c r="E525" i="2"/>
  <c r="D525" i="2"/>
  <c r="E524" i="2"/>
  <c r="D524" i="2"/>
  <c r="E523" i="2"/>
  <c r="D523" i="2"/>
  <c r="E522" i="2"/>
  <c r="D522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9" i="2"/>
  <c r="D509" i="2"/>
  <c r="E508" i="2"/>
  <c r="D508" i="2"/>
  <c r="E507" i="2"/>
  <c r="D507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H457" i="2"/>
  <c r="G457" i="2"/>
  <c r="F457" i="2"/>
  <c r="E457" i="2"/>
  <c r="D457" i="2"/>
  <c r="C457" i="2"/>
  <c r="B457" i="2"/>
  <c r="H456" i="2"/>
  <c r="G456" i="2"/>
  <c r="F456" i="2"/>
  <c r="E456" i="2"/>
  <c r="D456" i="2"/>
  <c r="C456" i="2"/>
  <c r="B456" i="2"/>
  <c r="H455" i="2"/>
  <c r="G455" i="2"/>
  <c r="F455" i="2"/>
  <c r="E455" i="2"/>
  <c r="D455" i="2"/>
  <c r="C455" i="2"/>
  <c r="B455" i="2"/>
  <c r="H454" i="2"/>
  <c r="G454" i="2"/>
  <c r="F454" i="2"/>
  <c r="E454" i="2"/>
  <c r="D454" i="2"/>
  <c r="C454" i="2"/>
  <c r="B454" i="2"/>
  <c r="H453" i="2"/>
  <c r="G453" i="2"/>
  <c r="F453" i="2"/>
  <c r="E453" i="2"/>
  <c r="D453" i="2"/>
  <c r="C453" i="2"/>
  <c r="B453" i="2"/>
  <c r="H452" i="2"/>
  <c r="G452" i="2"/>
  <c r="F452" i="2"/>
  <c r="E452" i="2"/>
  <c r="D452" i="2"/>
  <c r="C452" i="2"/>
  <c r="B452" i="2"/>
  <c r="H451" i="2"/>
  <c r="G451" i="2"/>
  <c r="F451" i="2"/>
  <c r="E451" i="2"/>
  <c r="D451" i="2"/>
  <c r="C451" i="2"/>
  <c r="B451" i="2"/>
  <c r="H450" i="2"/>
  <c r="G450" i="2"/>
  <c r="F450" i="2"/>
  <c r="E450" i="2"/>
  <c r="D450" i="2"/>
  <c r="C450" i="2"/>
  <c r="B450" i="2"/>
  <c r="H449" i="2"/>
  <c r="G449" i="2"/>
  <c r="F449" i="2"/>
  <c r="E449" i="2"/>
  <c r="D449" i="2"/>
  <c r="C449" i="2"/>
  <c r="B449" i="2"/>
  <c r="H448" i="2"/>
  <c r="G448" i="2"/>
  <c r="F448" i="2"/>
  <c r="E448" i="2"/>
  <c r="D448" i="2"/>
  <c r="C448" i="2"/>
  <c r="B448" i="2"/>
  <c r="H447" i="2"/>
  <c r="G447" i="2"/>
  <c r="F447" i="2"/>
  <c r="E447" i="2"/>
  <c r="D447" i="2"/>
  <c r="C447" i="2"/>
  <c r="B447" i="2"/>
  <c r="H446" i="2"/>
  <c r="G446" i="2"/>
  <c r="F446" i="2"/>
  <c r="E446" i="2"/>
  <c r="D446" i="2"/>
  <c r="C446" i="2"/>
  <c r="B446" i="2"/>
  <c r="H445" i="2"/>
  <c r="G445" i="2"/>
  <c r="F445" i="2"/>
  <c r="E445" i="2"/>
  <c r="D445" i="2"/>
  <c r="C445" i="2"/>
  <c r="B445" i="2"/>
  <c r="H444" i="2"/>
  <c r="G444" i="2"/>
  <c r="F444" i="2"/>
  <c r="E444" i="2"/>
  <c r="D444" i="2"/>
  <c r="C444" i="2"/>
  <c r="B444" i="2"/>
  <c r="H443" i="2"/>
  <c r="G443" i="2"/>
  <c r="F443" i="2"/>
  <c r="E443" i="2"/>
  <c r="D443" i="2"/>
  <c r="C443" i="2"/>
  <c r="B443" i="2"/>
  <c r="H442" i="2"/>
  <c r="G442" i="2"/>
  <c r="F442" i="2"/>
  <c r="E442" i="2"/>
  <c r="D442" i="2"/>
  <c r="C442" i="2"/>
  <c r="B442" i="2"/>
  <c r="H441" i="2"/>
  <c r="G441" i="2"/>
  <c r="F441" i="2"/>
  <c r="E441" i="2"/>
  <c r="D441" i="2"/>
  <c r="C441" i="2"/>
  <c r="B441" i="2"/>
  <c r="H440" i="2"/>
  <c r="G440" i="2"/>
  <c r="F440" i="2"/>
  <c r="E440" i="2"/>
  <c r="D440" i="2"/>
  <c r="C440" i="2"/>
  <c r="B440" i="2"/>
  <c r="H439" i="2"/>
  <c r="G439" i="2"/>
  <c r="F439" i="2"/>
  <c r="E439" i="2"/>
  <c r="D439" i="2"/>
  <c r="C439" i="2"/>
  <c r="B439" i="2"/>
  <c r="H438" i="2"/>
  <c r="G438" i="2"/>
  <c r="F438" i="2"/>
  <c r="E438" i="2"/>
  <c r="D438" i="2"/>
  <c r="C438" i="2"/>
  <c r="B438" i="2"/>
  <c r="H437" i="2"/>
  <c r="G437" i="2"/>
  <c r="F437" i="2"/>
  <c r="E437" i="2"/>
  <c r="D437" i="2"/>
  <c r="C437" i="2"/>
  <c r="B437" i="2"/>
  <c r="H436" i="2"/>
  <c r="G436" i="2"/>
  <c r="F436" i="2"/>
  <c r="E436" i="2"/>
  <c r="D436" i="2"/>
  <c r="C436" i="2"/>
  <c r="B436" i="2"/>
  <c r="H435" i="2"/>
  <c r="G435" i="2"/>
  <c r="F435" i="2"/>
  <c r="E435" i="2"/>
  <c r="D435" i="2"/>
  <c r="C435" i="2"/>
  <c r="B435" i="2"/>
  <c r="H434" i="2"/>
  <c r="G434" i="2"/>
  <c r="F434" i="2"/>
  <c r="E434" i="2"/>
  <c r="D434" i="2"/>
  <c r="C434" i="2"/>
  <c r="B434" i="2"/>
  <c r="H433" i="2"/>
  <c r="G433" i="2"/>
  <c r="F433" i="2"/>
  <c r="E433" i="2"/>
  <c r="D433" i="2"/>
  <c r="C433" i="2"/>
  <c r="B433" i="2"/>
  <c r="I414" i="2"/>
  <c r="H414" i="2"/>
  <c r="G414" i="2"/>
  <c r="F414" i="2"/>
  <c r="E414" i="2"/>
  <c r="D414" i="2"/>
  <c r="C414" i="2"/>
  <c r="B414" i="2"/>
  <c r="I413" i="2"/>
  <c r="H413" i="2"/>
  <c r="G413" i="2"/>
  <c r="F413" i="2"/>
  <c r="E413" i="2"/>
  <c r="D413" i="2"/>
  <c r="C413" i="2"/>
  <c r="B413" i="2"/>
  <c r="I412" i="2"/>
  <c r="H412" i="2"/>
  <c r="G412" i="2"/>
  <c r="F412" i="2"/>
  <c r="E412" i="2"/>
  <c r="D412" i="2"/>
  <c r="C412" i="2"/>
  <c r="B412" i="2"/>
  <c r="I411" i="2"/>
  <c r="H411" i="2"/>
  <c r="G411" i="2"/>
  <c r="F411" i="2"/>
  <c r="E411" i="2"/>
  <c r="D411" i="2"/>
  <c r="C411" i="2"/>
  <c r="B411" i="2"/>
  <c r="I410" i="2"/>
  <c r="H410" i="2"/>
  <c r="G410" i="2"/>
  <c r="F410" i="2"/>
  <c r="E410" i="2"/>
  <c r="D410" i="2"/>
  <c r="C410" i="2"/>
  <c r="B410" i="2"/>
  <c r="I409" i="2"/>
  <c r="H409" i="2"/>
  <c r="G409" i="2"/>
  <c r="F409" i="2"/>
  <c r="E409" i="2"/>
  <c r="D409" i="2"/>
  <c r="C409" i="2"/>
  <c r="B409" i="2"/>
  <c r="I408" i="2"/>
  <c r="H408" i="2"/>
  <c r="G408" i="2"/>
  <c r="F408" i="2"/>
  <c r="E408" i="2"/>
  <c r="D408" i="2"/>
  <c r="C408" i="2"/>
  <c r="B408" i="2"/>
  <c r="I407" i="2"/>
  <c r="H407" i="2"/>
  <c r="G407" i="2"/>
  <c r="F407" i="2"/>
  <c r="E407" i="2"/>
  <c r="D407" i="2"/>
  <c r="C407" i="2"/>
  <c r="B407" i="2"/>
  <c r="I406" i="2"/>
  <c r="H406" i="2"/>
  <c r="G406" i="2"/>
  <c r="F406" i="2"/>
  <c r="E406" i="2"/>
  <c r="D406" i="2"/>
  <c r="C406" i="2"/>
  <c r="B406" i="2"/>
  <c r="I405" i="2"/>
  <c r="H405" i="2"/>
  <c r="G405" i="2"/>
  <c r="F405" i="2"/>
  <c r="E405" i="2"/>
  <c r="D405" i="2"/>
  <c r="C405" i="2"/>
  <c r="B405" i="2"/>
  <c r="I404" i="2"/>
  <c r="H404" i="2"/>
  <c r="G404" i="2"/>
  <c r="F404" i="2"/>
  <c r="E404" i="2"/>
  <c r="D404" i="2"/>
  <c r="C404" i="2"/>
  <c r="B404" i="2"/>
  <c r="I403" i="2"/>
  <c r="H403" i="2"/>
  <c r="G403" i="2"/>
  <c r="F403" i="2"/>
  <c r="E403" i="2"/>
  <c r="D403" i="2"/>
  <c r="C403" i="2"/>
  <c r="B403" i="2"/>
  <c r="I402" i="2"/>
  <c r="H402" i="2"/>
  <c r="G402" i="2"/>
  <c r="F402" i="2"/>
  <c r="E402" i="2"/>
  <c r="D402" i="2"/>
  <c r="C402" i="2"/>
  <c r="B402" i="2"/>
  <c r="I401" i="2"/>
  <c r="H401" i="2"/>
  <c r="G401" i="2"/>
  <c r="F401" i="2"/>
  <c r="E401" i="2"/>
  <c r="D401" i="2"/>
  <c r="C401" i="2"/>
  <c r="B401" i="2"/>
  <c r="I400" i="2"/>
  <c r="H400" i="2"/>
  <c r="G400" i="2"/>
  <c r="F400" i="2"/>
  <c r="E400" i="2"/>
  <c r="D400" i="2"/>
  <c r="C400" i="2"/>
  <c r="B400" i="2"/>
  <c r="I399" i="2"/>
  <c r="H399" i="2"/>
  <c r="G399" i="2"/>
  <c r="F399" i="2"/>
  <c r="E399" i="2"/>
  <c r="D399" i="2"/>
  <c r="C399" i="2"/>
  <c r="B399" i="2"/>
  <c r="I398" i="2"/>
  <c r="H398" i="2"/>
  <c r="G398" i="2"/>
  <c r="F398" i="2"/>
  <c r="E398" i="2"/>
  <c r="D398" i="2"/>
  <c r="C398" i="2"/>
  <c r="B398" i="2"/>
  <c r="I397" i="2"/>
  <c r="H397" i="2"/>
  <c r="G397" i="2"/>
  <c r="F397" i="2"/>
  <c r="E397" i="2"/>
  <c r="D397" i="2"/>
  <c r="C397" i="2"/>
  <c r="B397" i="2"/>
  <c r="I396" i="2"/>
  <c r="H396" i="2"/>
  <c r="G396" i="2"/>
  <c r="F396" i="2"/>
  <c r="E396" i="2"/>
  <c r="D396" i="2"/>
  <c r="C396" i="2"/>
  <c r="B396" i="2"/>
  <c r="I395" i="2"/>
  <c r="H395" i="2"/>
  <c r="G395" i="2"/>
  <c r="F395" i="2"/>
  <c r="E395" i="2"/>
  <c r="D395" i="2"/>
  <c r="C395" i="2"/>
  <c r="B395" i="2"/>
  <c r="I394" i="2"/>
  <c r="H394" i="2"/>
  <c r="G394" i="2"/>
  <c r="F394" i="2"/>
  <c r="E394" i="2"/>
  <c r="D394" i="2"/>
  <c r="C394" i="2"/>
  <c r="B394" i="2"/>
  <c r="I393" i="2"/>
  <c r="H393" i="2"/>
  <c r="G393" i="2"/>
  <c r="F393" i="2"/>
  <c r="E393" i="2"/>
  <c r="D393" i="2"/>
  <c r="C393" i="2"/>
  <c r="B393" i="2"/>
  <c r="I392" i="2"/>
  <c r="I420" i="2" s="1"/>
  <c r="H392" i="2"/>
  <c r="H420" i="2" s="1"/>
  <c r="G392" i="2"/>
  <c r="G420" i="2" s="1"/>
  <c r="F392" i="2"/>
  <c r="F420" i="2" s="1"/>
  <c r="E392" i="2"/>
  <c r="E420" i="2" s="1"/>
  <c r="D392" i="2"/>
  <c r="D420" i="2" s="1"/>
  <c r="C392" i="2"/>
  <c r="C420" i="2" s="1"/>
  <c r="B392" i="2"/>
  <c r="B420" i="2" s="1"/>
  <c r="I391" i="2"/>
  <c r="H391" i="2"/>
  <c r="G391" i="2"/>
  <c r="F391" i="2"/>
  <c r="E391" i="2"/>
  <c r="D391" i="2"/>
  <c r="C391" i="2"/>
  <c r="B391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G282" i="2"/>
  <c r="F282" i="2"/>
  <c r="E282" i="2"/>
  <c r="D282" i="2"/>
  <c r="C282" i="2"/>
  <c r="B282" i="2"/>
  <c r="G281" i="2"/>
  <c r="F281" i="2"/>
  <c r="E281" i="2"/>
  <c r="D281" i="2"/>
  <c r="C281" i="2"/>
  <c r="B281" i="2"/>
  <c r="G280" i="2"/>
  <c r="F280" i="2"/>
  <c r="E280" i="2"/>
  <c r="D280" i="2"/>
  <c r="C280" i="2"/>
  <c r="B280" i="2"/>
  <c r="G279" i="2"/>
  <c r="F279" i="2"/>
  <c r="E279" i="2"/>
  <c r="D279" i="2"/>
  <c r="C279" i="2"/>
  <c r="B279" i="2"/>
  <c r="G278" i="2"/>
  <c r="F278" i="2"/>
  <c r="E278" i="2"/>
  <c r="D278" i="2"/>
  <c r="C278" i="2"/>
  <c r="B278" i="2"/>
  <c r="G277" i="2"/>
  <c r="F277" i="2"/>
  <c r="E277" i="2"/>
  <c r="D277" i="2"/>
  <c r="C277" i="2"/>
  <c r="B277" i="2"/>
  <c r="G276" i="2"/>
  <c r="F276" i="2"/>
  <c r="E276" i="2"/>
  <c r="D276" i="2"/>
  <c r="C276" i="2"/>
  <c r="B276" i="2"/>
  <c r="G275" i="2"/>
  <c r="F275" i="2"/>
  <c r="E275" i="2"/>
  <c r="D275" i="2"/>
  <c r="C275" i="2"/>
  <c r="B275" i="2"/>
  <c r="G274" i="2"/>
  <c r="F274" i="2"/>
  <c r="E274" i="2"/>
  <c r="D274" i="2"/>
  <c r="C274" i="2"/>
  <c r="B274" i="2"/>
  <c r="G273" i="2"/>
  <c r="F273" i="2"/>
  <c r="E273" i="2"/>
  <c r="D273" i="2"/>
  <c r="C273" i="2"/>
  <c r="B273" i="2"/>
  <c r="G272" i="2"/>
  <c r="F272" i="2"/>
  <c r="E272" i="2"/>
  <c r="D272" i="2"/>
  <c r="C272" i="2"/>
  <c r="B272" i="2"/>
  <c r="G271" i="2"/>
  <c r="F271" i="2"/>
  <c r="E271" i="2"/>
  <c r="D271" i="2"/>
  <c r="C271" i="2"/>
  <c r="B271" i="2"/>
  <c r="G270" i="2"/>
  <c r="F270" i="2"/>
  <c r="E270" i="2"/>
  <c r="D270" i="2"/>
  <c r="C270" i="2"/>
  <c r="B270" i="2"/>
  <c r="G269" i="2"/>
  <c r="F269" i="2"/>
  <c r="E269" i="2"/>
  <c r="D269" i="2"/>
  <c r="C269" i="2"/>
  <c r="B269" i="2"/>
  <c r="G268" i="2"/>
  <c r="F268" i="2"/>
  <c r="E268" i="2"/>
  <c r="D268" i="2"/>
  <c r="C268" i="2"/>
  <c r="B268" i="2"/>
  <c r="G267" i="2"/>
  <c r="F267" i="2"/>
  <c r="E267" i="2"/>
  <c r="D267" i="2"/>
  <c r="C267" i="2"/>
  <c r="B267" i="2"/>
  <c r="G266" i="2"/>
  <c r="F266" i="2"/>
  <c r="E266" i="2"/>
  <c r="D266" i="2"/>
  <c r="C266" i="2"/>
  <c r="B266" i="2"/>
  <c r="G265" i="2"/>
  <c r="F265" i="2"/>
  <c r="E265" i="2"/>
  <c r="D265" i="2"/>
  <c r="C265" i="2"/>
  <c r="B265" i="2"/>
  <c r="G264" i="2"/>
  <c r="F264" i="2"/>
  <c r="E264" i="2"/>
  <c r="D264" i="2"/>
  <c r="C264" i="2"/>
  <c r="B264" i="2"/>
  <c r="G263" i="2"/>
  <c r="F263" i="2"/>
  <c r="E263" i="2"/>
  <c r="D263" i="2"/>
  <c r="C263" i="2"/>
  <c r="B263" i="2"/>
  <c r="G262" i="2"/>
  <c r="F262" i="2"/>
  <c r="E262" i="2"/>
  <c r="D262" i="2"/>
  <c r="C262" i="2"/>
  <c r="B262" i="2"/>
  <c r="G261" i="2"/>
  <c r="F261" i="2"/>
  <c r="E261" i="2"/>
  <c r="D261" i="2"/>
  <c r="C261" i="2"/>
  <c r="B261" i="2"/>
  <c r="G260" i="2"/>
  <c r="F260" i="2"/>
  <c r="E260" i="2"/>
  <c r="D260" i="2"/>
  <c r="C260" i="2"/>
  <c r="B260" i="2"/>
  <c r="G259" i="2"/>
  <c r="F259" i="2"/>
  <c r="E259" i="2"/>
  <c r="D259" i="2"/>
  <c r="C259" i="2"/>
  <c r="B259" i="2"/>
  <c r="E252" i="2"/>
  <c r="E251" i="2"/>
  <c r="E250" i="2"/>
  <c r="E249" i="2"/>
  <c r="E248" i="2"/>
  <c r="E247" i="2"/>
  <c r="E238" i="2"/>
  <c r="E237" i="2"/>
  <c r="E236" i="2"/>
  <c r="E235" i="2"/>
  <c r="E234" i="2"/>
  <c r="E233" i="2"/>
  <c r="E228" i="2"/>
  <c r="E227" i="2"/>
  <c r="E226" i="2"/>
  <c r="E225" i="2"/>
  <c r="E224" i="2"/>
  <c r="E223" i="2"/>
  <c r="E217" i="2"/>
  <c r="E216" i="2"/>
  <c r="E215" i="2"/>
  <c r="E214" i="2"/>
  <c r="E213" i="2"/>
  <c r="E212" i="2"/>
  <c r="E207" i="2"/>
  <c r="E206" i="2"/>
  <c r="E205" i="2"/>
  <c r="E204" i="2"/>
  <c r="E203" i="2"/>
  <c r="E202" i="2"/>
  <c r="E197" i="2"/>
  <c r="E196" i="2"/>
  <c r="E195" i="2"/>
  <c r="E194" i="2"/>
  <c r="E193" i="2"/>
  <c r="E192" i="2"/>
  <c r="E187" i="2"/>
  <c r="E186" i="2"/>
  <c r="E185" i="2"/>
  <c r="E184" i="2"/>
  <c r="E183" i="2"/>
  <c r="E182" i="2"/>
  <c r="E177" i="2"/>
  <c r="E176" i="2"/>
  <c r="E175" i="2"/>
  <c r="E174" i="2"/>
  <c r="E173" i="2"/>
  <c r="E172" i="2"/>
  <c r="E167" i="2"/>
  <c r="E166" i="2"/>
  <c r="E165" i="2"/>
  <c r="E164" i="2"/>
  <c r="E163" i="2"/>
  <c r="E162" i="2"/>
  <c r="G157" i="2"/>
  <c r="F157" i="2"/>
  <c r="E157" i="2"/>
  <c r="D157" i="2"/>
  <c r="C157" i="2"/>
  <c r="B157" i="2"/>
  <c r="G140" i="2"/>
  <c r="F140" i="2"/>
  <c r="E140" i="2"/>
  <c r="D140" i="2"/>
  <c r="C140" i="2"/>
  <c r="B140" i="2"/>
  <c r="G135" i="2"/>
  <c r="F135" i="2"/>
  <c r="E135" i="2"/>
  <c r="D135" i="2"/>
  <c r="C135" i="2"/>
  <c r="B135" i="2"/>
  <c r="G126" i="2"/>
  <c r="F126" i="2"/>
  <c r="E126" i="2"/>
  <c r="D126" i="2"/>
  <c r="C126" i="2"/>
  <c r="B126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H79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C31" i="2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E30" i="2"/>
  <c r="D30" i="2"/>
  <c r="E29" i="2"/>
  <c r="D29" i="2"/>
  <c r="E28" i="2"/>
  <c r="D28" i="2"/>
  <c r="E27" i="2"/>
  <c r="D27" i="2"/>
  <c r="E26" i="2"/>
  <c r="D26" i="2"/>
  <c r="G19" i="2"/>
  <c r="F19" i="2"/>
  <c r="E19" i="2"/>
  <c r="D19" i="2"/>
  <c r="G18" i="2"/>
  <c r="F18" i="2"/>
  <c r="E18" i="2"/>
  <c r="D18" i="2"/>
  <c r="G17" i="2"/>
  <c r="F17" i="2"/>
  <c r="E17" i="2"/>
  <c r="D17" i="2"/>
  <c r="H12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6" i="2"/>
  <c r="B2" i="2"/>
  <c r="D346" i="2" s="1"/>
  <c r="C83" i="2" l="1"/>
  <c r="C24" i="2"/>
</calcChain>
</file>

<file path=xl/sharedStrings.xml><?xml version="1.0" encoding="utf-8"?>
<sst xmlns="http://schemas.openxmlformats.org/spreadsheetml/2006/main" count="1264" uniqueCount="402">
  <si>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</si>
  <si>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</si>
  <si>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</si>
  <si>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</si>
  <si>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</si>
  <si>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</si>
  <si>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</si>
  <si>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</si>
  <si>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</si>
  <si>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</si>
  <si>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</si>
  <si>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</si>
  <si>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</si>
  <si>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</si>
  <si>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</si>
  <si>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</si>
  <si>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</si>
  <si>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</si>
  <si>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</si>
  <si>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</si>
  <si>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</si>
  <si>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</si>
  <si>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</si>
  <si>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</si>
  <si>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</si>
  <si>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</si>
  <si>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</si>
  <si>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</si>
  <si>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</si>
  <si>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</si>
  <si>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</si>
  <si>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</si>
  <si>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</si>
  <si>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</si>
  <si>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</si>
  <si>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</si>
  <si>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</si>
  <si>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</si>
  <si>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</si>
  <si>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</si>
  <si>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</si>
  <si>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</si>
  <si>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</si>
  <si>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</si>
  <si>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</si>
  <si>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</si>
  <si>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</si>
  <si>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</si>
  <si>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</si>
  <si>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</si>
  <si>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</si>
  <si>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</si>
  <si>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</si>
  <si>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</si>
  <si>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</si>
  <si>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</si>
  <si>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</si>
  <si>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</si>
  <si>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</si>
  <si>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</si>
  <si>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</si>
  <si>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</si>
  <si>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</si>
  <si>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</si>
  <si>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</si>
  <si>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</si>
  <si>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</si>
  <si>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</si>
  <si>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</si>
  <si>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</si>
  <si>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</si>
  <si>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</si>
  <si>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</si>
  <si>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</si>
  <si>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</si>
  <si>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</si>
  <si>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</si>
  <si>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</si>
  <si>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</si>
  <si>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</si>
  <si>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</si>
  <si>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</si>
  <si>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</si>
  <si>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</si>
  <si>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</si>
  <si>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</si>
  <si>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</si>
  <si>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</si>
  <si>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</si>
  <si>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</si>
  <si>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</si>
  <si>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</si>
  <si>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</si>
  <si>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</si>
  <si>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</si>
  <si>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</si>
  <si>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</si>
  <si>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</si>
  <si>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</si>
  <si>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</si>
  <si>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</si>
  <si>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</si>
  <si>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</si>
  <si>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</si>
  <si>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</si>
  <si>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</si>
  <si>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</si>
  <si>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</si>
  <si>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</si>
  <si>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</si>
  <si>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</si>
  <si>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</si>
  <si>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</si>
  <si>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</si>
  <si>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</si>
  <si>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</si>
  <si>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</si>
  <si>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</si>
  <si>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</si>
  <si>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</si>
  <si>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</si>
  <si>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</si>
  <si>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</si>
  <si>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</si>
  <si>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</si>
  <si>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</si>
  <si>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</si>
  <si>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</si>
  <si>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</si>
  <si>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</si>
  <si>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</si>
  <si>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</si>
  <si>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</si>
  <si>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</si>
  <si>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</si>
  <si>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</si>
  <si>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</si>
  <si>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</si>
  <si>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</si>
  <si>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</si>
  <si>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</si>
  <si>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</si>
  <si>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</si>
  <si>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</si>
  <si>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</si>
  <si>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</si>
  <si>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</si>
  <si>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</si>
  <si>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</si>
  <si>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</si>
  <si>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</si>
  <si>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</si>
  <si>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</si>
  <si>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</si>
  <si>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</si>
  <si>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</si>
  <si>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</si>
  <si>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</si>
  <si>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</si>
  <si>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</si>
  <si>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</si>
  <si>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</si>
  <si>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</si>
  <si>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</si>
  <si>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</si>
  <si>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</si>
  <si>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</si>
  <si>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</si>
  <si>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</si>
  <si>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</si>
  <si>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</si>
  <si>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</si>
  <si>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</si>
  <si>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</si>
  <si>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</si>
  <si>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</si>
  <si>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</si>
  <si>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</si>
  <si>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</si>
  <si>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</si>
  <si>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</si>
  <si>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</si>
  <si>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</si>
  <si>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</si>
  <si>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</si>
  <si>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</si>
  <si>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</si>
  <si>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</si>
  <si>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</si>
  <si>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</si>
  <si>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</si>
  <si>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</si>
  <si>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</si>
  <si>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</si>
  <si>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</si>
  <si>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</si>
  <si>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</si>
  <si>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</si>
  <si>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</si>
  <si>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</si>
  <si>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</si>
  <si>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</si>
  <si>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</si>
  <si>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</si>
  <si>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</si>
  <si>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</si>
  <si>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</si>
  <si>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</si>
  <si>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</si>
  <si>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</si>
  <si>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1078.5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</si>
  <si>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</si>
  <si>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</si>
  <si>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</si>
  <si>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</si>
  <si>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</si>
  <si>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</si>
  <si>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</si>
  <si>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</si>
  <si>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</si>
  <si>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</si>
  <si>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</si>
  <si>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</si>
  <si>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</si>
  <si>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</si>
  <si>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</si>
  <si>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</si>
  <si>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</si>
  <si>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</si>
  <si>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</si>
  <si>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</si>
  <si>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</si>
  <si>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</si>
  <si>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</si>
  <si>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</si>
  <si>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</si>
  <si>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</si>
  <si>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</si>
  <si>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</si>
  <si>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</si>
  <si>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</si>
  <si>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</si>
  <si>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</si>
  <si>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</si>
  <si>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</si>
  <si>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</si>
  <si>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</si>
  <si>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</si>
  <si>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</si>
  <si>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</si>
  <si>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</si>
  <si>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</si>
  <si>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</si>
  <si>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</si>
  <si>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</si>
  <si>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</si>
  <si>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</si>
  <si>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</si>
  <si>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</si>
  <si>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</si>
  <si>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</si>
  <si>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</si>
  <si>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05-02-2024</t>
  </si>
  <si>
    <t>06-02-2024</t>
  </si>
  <si>
    <t>07-02-2024</t>
  </si>
  <si>
    <t>08-02-2024</t>
  </si>
  <si>
    <t>09-02-2024</t>
  </si>
  <si>
    <t>10-02-2024</t>
  </si>
  <si>
    <t>11-02-2024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</si>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</sst>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9-401B-ACD3-0358B4406BD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9-401B-ACD3-0358B440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5-4884-AC24-A2AA3090192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65-4884-AC24-A2AA30901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830.74288732999992</c:v>
                </c:pt>
                <c:pt idx="1">
                  <c:v>617.67216953000002</c:v>
                </c:pt>
                <c:pt idx="2">
                  <c:v>556.07376398999997</c:v>
                </c:pt>
                <c:pt idx="3">
                  <c:v>541.00564933999999</c:v>
                </c:pt>
                <c:pt idx="4">
                  <c:v>559.89643006999995</c:v>
                </c:pt>
                <c:pt idx="5">
                  <c:v>670.22556732999999</c:v>
                </c:pt>
                <c:pt idx="6">
                  <c:v>976.22044181999979</c:v>
                </c:pt>
                <c:pt idx="7">
                  <c:v>1239.5847545699999</c:v>
                </c:pt>
                <c:pt idx="8">
                  <c:v>1331.0358177300004</c:v>
                </c:pt>
                <c:pt idx="9">
                  <c:v>1312.6563193800002</c:v>
                </c:pt>
                <c:pt idx="10">
                  <c:v>1254.9632338300005</c:v>
                </c:pt>
                <c:pt idx="11">
                  <c:v>1114.2466537800003</c:v>
                </c:pt>
                <c:pt idx="12">
                  <c:v>1093.7828599899992</c:v>
                </c:pt>
                <c:pt idx="13">
                  <c:v>1129.4927980699995</c:v>
                </c:pt>
                <c:pt idx="14">
                  <c:v>1158.8907711300001</c:v>
                </c:pt>
                <c:pt idx="15">
                  <c:v>1271.3561504399997</c:v>
                </c:pt>
                <c:pt idx="16">
                  <c:v>1383.4207703099996</c:v>
                </c:pt>
                <c:pt idx="17">
                  <c:v>1528.9477266400004</c:v>
                </c:pt>
                <c:pt idx="18">
                  <c:v>1621.8385440000006</c:v>
                </c:pt>
                <c:pt idx="19">
                  <c:v>1612.4538068200002</c:v>
                </c:pt>
                <c:pt idx="20">
                  <c:v>1546.1571346300004</c:v>
                </c:pt>
                <c:pt idx="21">
                  <c:v>1440.8527458299991</c:v>
                </c:pt>
                <c:pt idx="22">
                  <c:v>1161.2210088699997</c:v>
                </c:pt>
                <c:pt idx="23">
                  <c:v>909.18611543000009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BD-49C2-899B-6557FF2752D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705.74888732999989</c:v>
                </c:pt>
                <c:pt idx="1">
                  <c:v>599.23316953000005</c:v>
                </c:pt>
                <c:pt idx="2">
                  <c:v>546.9277639899999</c:v>
                </c:pt>
                <c:pt idx="3">
                  <c:v>531.28764933999992</c:v>
                </c:pt>
                <c:pt idx="4">
                  <c:v>538.23043007000001</c:v>
                </c:pt>
                <c:pt idx="5">
                  <c:v>606.58756732999996</c:v>
                </c:pt>
                <c:pt idx="6">
                  <c:v>793.21244181999987</c:v>
                </c:pt>
                <c:pt idx="7">
                  <c:v>1064.5837545699999</c:v>
                </c:pt>
                <c:pt idx="8">
                  <c:v>1144.2908177300003</c:v>
                </c:pt>
                <c:pt idx="9">
                  <c:v>1120.0203193800003</c:v>
                </c:pt>
                <c:pt idx="10">
                  <c:v>1062.7692338300003</c:v>
                </c:pt>
                <c:pt idx="11">
                  <c:v>1016.1146537800004</c:v>
                </c:pt>
                <c:pt idx="12">
                  <c:v>991.46885998999926</c:v>
                </c:pt>
                <c:pt idx="13">
                  <c:v>1017.7607980699995</c:v>
                </c:pt>
                <c:pt idx="14">
                  <c:v>1039.2567711300001</c:v>
                </c:pt>
                <c:pt idx="15">
                  <c:v>1041.9981504399998</c:v>
                </c:pt>
                <c:pt idx="16">
                  <c:v>1068.1007703099997</c:v>
                </c:pt>
                <c:pt idx="17">
                  <c:v>1236.8117266400004</c:v>
                </c:pt>
                <c:pt idx="18">
                  <c:v>1331.5235440000006</c:v>
                </c:pt>
                <c:pt idx="19">
                  <c:v>1324.9938068200001</c:v>
                </c:pt>
                <c:pt idx="20">
                  <c:v>1289.0201346300005</c:v>
                </c:pt>
                <c:pt idx="21">
                  <c:v>1171.6577458299989</c:v>
                </c:pt>
                <c:pt idx="22">
                  <c:v>986.52200886999958</c:v>
                </c:pt>
                <c:pt idx="23">
                  <c:v>786.98411543000009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BD-49C2-899B-6557FF2752D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124.994</c:v>
                </c:pt>
                <c:pt idx="1">
                  <c:v>18.438999999999965</c:v>
                </c:pt>
                <c:pt idx="2">
                  <c:v>9.146000000000015</c:v>
                </c:pt>
                <c:pt idx="3">
                  <c:v>9.7180000000000177</c:v>
                </c:pt>
                <c:pt idx="4">
                  <c:v>21.665999999999997</c:v>
                </c:pt>
                <c:pt idx="5">
                  <c:v>63.638000000000034</c:v>
                </c:pt>
                <c:pt idx="6">
                  <c:v>183.00799999999992</c:v>
                </c:pt>
                <c:pt idx="7">
                  <c:v>175.00099999999998</c:v>
                </c:pt>
                <c:pt idx="8">
                  <c:v>186.74500000000003</c:v>
                </c:pt>
                <c:pt idx="9">
                  <c:v>192.63600000000002</c:v>
                </c:pt>
                <c:pt idx="10">
                  <c:v>192.19400000000007</c:v>
                </c:pt>
                <c:pt idx="11">
                  <c:v>98.131999999999948</c:v>
                </c:pt>
                <c:pt idx="12">
                  <c:v>102.31399999999996</c:v>
                </c:pt>
                <c:pt idx="13">
                  <c:v>111.73199999999997</c:v>
                </c:pt>
                <c:pt idx="14">
                  <c:v>119.63399999999996</c:v>
                </c:pt>
                <c:pt idx="15">
                  <c:v>229.358</c:v>
                </c:pt>
                <c:pt idx="16">
                  <c:v>315.32</c:v>
                </c:pt>
                <c:pt idx="17">
                  <c:v>292.13599999999997</c:v>
                </c:pt>
                <c:pt idx="18">
                  <c:v>290.31499999999994</c:v>
                </c:pt>
                <c:pt idx="19">
                  <c:v>287.45999999999998</c:v>
                </c:pt>
                <c:pt idx="20">
                  <c:v>257.13699999999994</c:v>
                </c:pt>
                <c:pt idx="21">
                  <c:v>269.19500000000005</c:v>
                </c:pt>
                <c:pt idx="22">
                  <c:v>174.69900000000001</c:v>
                </c:pt>
                <c:pt idx="23">
                  <c:v>122.20200000000003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BD-49C2-899B-6557FF275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5-4B46-A186-8B99E670290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5-4B46-A186-8B99E6702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796.45</c:v>
                </c:pt>
                <c:pt idx="1">
                  <c:v>607.37</c:v>
                </c:pt>
                <c:pt idx="2">
                  <c:v>560.55999999999995</c:v>
                </c:pt>
                <c:pt idx="3">
                  <c:v>567.35</c:v>
                </c:pt>
                <c:pt idx="4">
                  <c:v>576.45000000000005</c:v>
                </c:pt>
                <c:pt idx="5">
                  <c:v>735.06</c:v>
                </c:pt>
                <c:pt idx="6">
                  <c:v>1058.69</c:v>
                </c:pt>
                <c:pt idx="7">
                  <c:v>1349.77</c:v>
                </c:pt>
                <c:pt idx="8">
                  <c:v>1461.93</c:v>
                </c:pt>
                <c:pt idx="9">
                  <c:v>1407.59</c:v>
                </c:pt>
                <c:pt idx="10">
                  <c:v>1225.9100000000001</c:v>
                </c:pt>
                <c:pt idx="11">
                  <c:v>1055.8699999999999</c:v>
                </c:pt>
                <c:pt idx="12">
                  <c:v>1058.79</c:v>
                </c:pt>
                <c:pt idx="13">
                  <c:v>1066.6600000000001</c:v>
                </c:pt>
                <c:pt idx="14">
                  <c:v>1248.69</c:v>
                </c:pt>
                <c:pt idx="15">
                  <c:v>1299.1400000000001</c:v>
                </c:pt>
                <c:pt idx="16">
                  <c:v>1370.13</c:v>
                </c:pt>
                <c:pt idx="17">
                  <c:v>1540.68</c:v>
                </c:pt>
                <c:pt idx="18">
                  <c:v>1616.71</c:v>
                </c:pt>
                <c:pt idx="19">
                  <c:v>1609.22</c:v>
                </c:pt>
                <c:pt idx="20">
                  <c:v>1574.83</c:v>
                </c:pt>
                <c:pt idx="21">
                  <c:v>1450.04</c:v>
                </c:pt>
                <c:pt idx="22">
                  <c:v>1211.95</c:v>
                </c:pt>
                <c:pt idx="23">
                  <c:v>950.44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5-4365-A99D-430EA3D27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5B-4E2E-9D11-AA153452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5B-4E2E-9D11-AA153452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A-4285-95DE-A77491E4D417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A-4285-95DE-A77491E4D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E-4A7D-ACD1-E62F42D321F8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E-4A7D-ACD1-E62F42D32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F-45FB-AA01-A5B40EB6BAC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F-45FB-AA01-A5B40EB6B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830.74288732999992</c:v>
                </c:pt>
                <c:pt idx="1">
                  <c:v>617.67216953000002</c:v>
                </c:pt>
                <c:pt idx="2">
                  <c:v>556.07376398999997</c:v>
                </c:pt>
                <c:pt idx="3">
                  <c:v>541.00564933999999</c:v>
                </c:pt>
                <c:pt idx="4">
                  <c:v>559.89643006999995</c:v>
                </c:pt>
                <c:pt idx="5">
                  <c:v>670.22556732999999</c:v>
                </c:pt>
                <c:pt idx="6">
                  <c:v>976.22044181999979</c:v>
                </c:pt>
                <c:pt idx="7">
                  <c:v>1239.5847545699999</c:v>
                </c:pt>
                <c:pt idx="8">
                  <c:v>1331.0358177300004</c:v>
                </c:pt>
                <c:pt idx="9">
                  <c:v>1312.6563193800002</c:v>
                </c:pt>
                <c:pt idx="10">
                  <c:v>1254.9632338300005</c:v>
                </c:pt>
                <c:pt idx="11">
                  <c:v>1114.2466537800003</c:v>
                </c:pt>
                <c:pt idx="12">
                  <c:v>1093.7828599899992</c:v>
                </c:pt>
                <c:pt idx="13">
                  <c:v>1129.4927980699995</c:v>
                </c:pt>
                <c:pt idx="14">
                  <c:v>1158.8907711300001</c:v>
                </c:pt>
                <c:pt idx="15">
                  <c:v>1271.3561504399997</c:v>
                </c:pt>
                <c:pt idx="16">
                  <c:v>1383.4207703099996</c:v>
                </c:pt>
                <c:pt idx="17">
                  <c:v>1528.9477266400004</c:v>
                </c:pt>
                <c:pt idx="18">
                  <c:v>1621.8385440000006</c:v>
                </c:pt>
                <c:pt idx="19">
                  <c:v>1612.4538068200002</c:v>
                </c:pt>
                <c:pt idx="20">
                  <c:v>1546.1571346300004</c:v>
                </c:pt>
                <c:pt idx="21">
                  <c:v>1440.8527458299991</c:v>
                </c:pt>
                <c:pt idx="22">
                  <c:v>1161.2210088699997</c:v>
                </c:pt>
                <c:pt idx="23">
                  <c:v>909.18611543000009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EA-4A6C-A57E-745CBCAEAFBB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705.74888732999989</c:v>
                </c:pt>
                <c:pt idx="1">
                  <c:v>599.23316953000005</c:v>
                </c:pt>
                <c:pt idx="2">
                  <c:v>546.9277639899999</c:v>
                </c:pt>
                <c:pt idx="3">
                  <c:v>531.28764933999992</c:v>
                </c:pt>
                <c:pt idx="4">
                  <c:v>538.23043007000001</c:v>
                </c:pt>
                <c:pt idx="5">
                  <c:v>606.58756732999996</c:v>
                </c:pt>
                <c:pt idx="6">
                  <c:v>793.21244181999987</c:v>
                </c:pt>
                <c:pt idx="7">
                  <c:v>1064.5837545699999</c:v>
                </c:pt>
                <c:pt idx="8">
                  <c:v>1144.2908177300003</c:v>
                </c:pt>
                <c:pt idx="9">
                  <c:v>1120.0203193800003</c:v>
                </c:pt>
                <c:pt idx="10">
                  <c:v>1062.7692338300003</c:v>
                </c:pt>
                <c:pt idx="11">
                  <c:v>1016.1146537800004</c:v>
                </c:pt>
                <c:pt idx="12">
                  <c:v>991.46885998999926</c:v>
                </c:pt>
                <c:pt idx="13">
                  <c:v>1017.7607980699995</c:v>
                </c:pt>
                <c:pt idx="14">
                  <c:v>1039.2567711300001</c:v>
                </c:pt>
                <c:pt idx="15">
                  <c:v>1041.9981504399998</c:v>
                </c:pt>
                <c:pt idx="16">
                  <c:v>1068.1007703099997</c:v>
                </c:pt>
                <c:pt idx="17">
                  <c:v>1236.8117266400004</c:v>
                </c:pt>
                <c:pt idx="18">
                  <c:v>1331.5235440000006</c:v>
                </c:pt>
                <c:pt idx="19">
                  <c:v>1324.9938068200001</c:v>
                </c:pt>
                <c:pt idx="20">
                  <c:v>1289.0201346300005</c:v>
                </c:pt>
                <c:pt idx="21">
                  <c:v>1171.6577458299989</c:v>
                </c:pt>
                <c:pt idx="22">
                  <c:v>986.52200886999958</c:v>
                </c:pt>
                <c:pt idx="23">
                  <c:v>786.98411543000009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EA-4A6C-A57E-745CBCAEAFBB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124.994</c:v>
                </c:pt>
                <c:pt idx="1">
                  <c:v>18.438999999999965</c:v>
                </c:pt>
                <c:pt idx="2">
                  <c:v>9.146000000000015</c:v>
                </c:pt>
                <c:pt idx="3">
                  <c:v>9.7180000000000177</c:v>
                </c:pt>
                <c:pt idx="4">
                  <c:v>21.665999999999997</c:v>
                </c:pt>
                <c:pt idx="5">
                  <c:v>63.638000000000034</c:v>
                </c:pt>
                <c:pt idx="6">
                  <c:v>183.00799999999992</c:v>
                </c:pt>
                <c:pt idx="7">
                  <c:v>175.00099999999998</c:v>
                </c:pt>
                <c:pt idx="8">
                  <c:v>186.74500000000003</c:v>
                </c:pt>
                <c:pt idx="9">
                  <c:v>192.63600000000002</c:v>
                </c:pt>
                <c:pt idx="10">
                  <c:v>192.19400000000007</c:v>
                </c:pt>
                <c:pt idx="11">
                  <c:v>98.131999999999948</c:v>
                </c:pt>
                <c:pt idx="12">
                  <c:v>102.31399999999996</c:v>
                </c:pt>
                <c:pt idx="13">
                  <c:v>111.73199999999997</c:v>
                </c:pt>
                <c:pt idx="14">
                  <c:v>119.63399999999996</c:v>
                </c:pt>
                <c:pt idx="15">
                  <c:v>229.358</c:v>
                </c:pt>
                <c:pt idx="16">
                  <c:v>315.32</c:v>
                </c:pt>
                <c:pt idx="17">
                  <c:v>292.13599999999997</c:v>
                </c:pt>
                <c:pt idx="18">
                  <c:v>290.31499999999994</c:v>
                </c:pt>
                <c:pt idx="19">
                  <c:v>287.45999999999998</c:v>
                </c:pt>
                <c:pt idx="20">
                  <c:v>257.13699999999994</c:v>
                </c:pt>
                <c:pt idx="21">
                  <c:v>269.19500000000005</c:v>
                </c:pt>
                <c:pt idx="22">
                  <c:v>174.69900000000001</c:v>
                </c:pt>
                <c:pt idx="23">
                  <c:v>122.20200000000003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EA-4A6C-A57E-745CBCAEA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6-439D-B849-3EBFB0520AB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6-439D-B849-3EBFB052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796.45</c:v>
                </c:pt>
                <c:pt idx="1">
                  <c:v>607.37</c:v>
                </c:pt>
                <c:pt idx="2">
                  <c:v>560.55999999999995</c:v>
                </c:pt>
                <c:pt idx="3">
                  <c:v>567.35</c:v>
                </c:pt>
                <c:pt idx="4">
                  <c:v>576.45000000000005</c:v>
                </c:pt>
                <c:pt idx="5">
                  <c:v>735.06</c:v>
                </c:pt>
                <c:pt idx="6">
                  <c:v>1058.69</c:v>
                </c:pt>
                <c:pt idx="7">
                  <c:v>1349.77</c:v>
                </c:pt>
                <c:pt idx="8">
                  <c:v>1461.93</c:v>
                </c:pt>
                <c:pt idx="9">
                  <c:v>1407.59</c:v>
                </c:pt>
                <c:pt idx="10">
                  <c:v>1225.9100000000001</c:v>
                </c:pt>
                <c:pt idx="11">
                  <c:v>1055.8699999999999</c:v>
                </c:pt>
                <c:pt idx="12">
                  <c:v>1058.79</c:v>
                </c:pt>
                <c:pt idx="13">
                  <c:v>1066.6600000000001</c:v>
                </c:pt>
                <c:pt idx="14">
                  <c:v>1248.69</c:v>
                </c:pt>
                <c:pt idx="15">
                  <c:v>1299.1400000000001</c:v>
                </c:pt>
                <c:pt idx="16">
                  <c:v>1370.13</c:v>
                </c:pt>
                <c:pt idx="17">
                  <c:v>1540.68</c:v>
                </c:pt>
                <c:pt idx="18">
                  <c:v>1616.71</c:v>
                </c:pt>
                <c:pt idx="19">
                  <c:v>1609.22</c:v>
                </c:pt>
                <c:pt idx="20">
                  <c:v>1574.83</c:v>
                </c:pt>
                <c:pt idx="21">
                  <c:v>1450.04</c:v>
                </c:pt>
                <c:pt idx="22">
                  <c:v>1211.95</c:v>
                </c:pt>
                <c:pt idx="23">
                  <c:v>950.44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7-472F-9DF5-1E690DA7E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6D-471C-AC61-B4545C0D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6D-471C-AC61-B4545C0D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8-4B32-89B2-DC8C5F15CFC0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8-4B32-89B2-DC8C5F15C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8-4722-986F-58E9FAE55A3A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C8-4722-986F-58E9FAE55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F-4CF9-9C0C-5CC382C5CBD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F-4CF9-9C0C-5CC382C5C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162F70E-5B50-4B55-A04B-6055F9CE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1F1F203-0E72-48B4-BB89-9EE3F8C1312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F6CD68-5A33-4089-94B8-51ABFCDC6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3516E3-9195-42EC-B37C-00BDBD441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BCFB1AC-474B-494F-A0FF-A8A2F260F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CEAE9F5-6DA1-4040-BD60-C4CC5E1FA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EE0DBA0-1DB6-42CA-A47C-AE4B9E2CE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651B6BC-09D9-425A-9CB8-AC407671B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9653087-2DAD-4D0F-859C-9E456D2BB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27F44F5-5F9C-443A-8CAC-618119DA0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50B7BE-93D2-46E8-85A8-F4ABBC73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9DF4738-3AAD-459E-B094-C7883BDDDE1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7328D75-980E-4C66-A493-17A31F577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A526D4C-F4D5-4B24-AB7B-0AD8C46F2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38517D8-DF56-4C19-A3FC-1BBB3F08E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9AACD71-EB2F-459A-9F7C-24B801EB5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C5578B6-C976-4D63-8421-CC510FA38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D73DE5B-B1E9-4C49-942C-751C7558C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FABB0B4-A08E-45C2-BB70-0E75BE71B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1FD7ACA-01D1-42BE-A034-6834155F3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A335D13-9763-4540-8544-21DCB34C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56E76A-3294-4152-AC6F-9E9C23CE34D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E1740FE7-6DE8-41E7-B1E0-07F9FE67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DE73395-3420-4299-8BFA-2E7098B91B4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8FEE838B-069C-4B97-B68E-3A165038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C8665C-614A-4E84-8ACC-C5B48121648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ldo.hyseni/AppData/Local/Microsoft/Windows/INetCache/Content.Outlook/Z26AB7I2/Publikimi%20te%20dhenave_11_0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2">
          <cell r="B2">
            <v>45331</v>
          </cell>
        </row>
        <row r="6">
          <cell r="H6">
            <v>22688.78</v>
          </cell>
        </row>
        <row r="10">
          <cell r="B10" t="str">
            <v>05-02-2024</v>
          </cell>
          <cell r="C10" t="str">
            <v>06-02-2024</v>
          </cell>
          <cell r="D10" t="str">
            <v>07-02-2024</v>
          </cell>
          <cell r="E10" t="str">
            <v>08-02-2024</v>
          </cell>
          <cell r="F10" t="str">
            <v>09-02-2024</v>
          </cell>
          <cell r="G10" t="str">
            <v>10-02-2024</v>
          </cell>
          <cell r="H10" t="str">
            <v>11-02-2024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830.74288732999992</v>
          </cell>
          <cell r="E160">
            <v>124.994</v>
          </cell>
          <cell r="F160">
            <v>705.74888732999989</v>
          </cell>
        </row>
        <row r="161">
          <cell r="D161">
            <v>617.67216953000002</v>
          </cell>
          <cell r="E161">
            <v>18.438999999999965</v>
          </cell>
          <cell r="F161">
            <v>599.23316953000005</v>
          </cell>
        </row>
        <row r="162">
          <cell r="D162">
            <v>556.07376398999997</v>
          </cell>
          <cell r="E162">
            <v>9.146000000000015</v>
          </cell>
          <cell r="F162">
            <v>546.9277639899999</v>
          </cell>
        </row>
        <row r="163">
          <cell r="D163">
            <v>541.00564933999999</v>
          </cell>
          <cell r="E163">
            <v>9.7180000000000177</v>
          </cell>
          <cell r="F163">
            <v>531.28764933999992</v>
          </cell>
        </row>
        <row r="164">
          <cell r="D164">
            <v>559.89643006999995</v>
          </cell>
          <cell r="E164">
            <v>21.665999999999997</v>
          </cell>
          <cell r="F164">
            <v>538.23043007000001</v>
          </cell>
        </row>
        <row r="165">
          <cell r="D165">
            <v>670.22556732999999</v>
          </cell>
          <cell r="E165">
            <v>63.638000000000034</v>
          </cell>
          <cell r="F165">
            <v>606.58756732999996</v>
          </cell>
        </row>
        <row r="166">
          <cell r="D166">
            <v>976.22044181999979</v>
          </cell>
          <cell r="E166">
            <v>183.00799999999992</v>
          </cell>
          <cell r="F166">
            <v>793.21244181999987</v>
          </cell>
        </row>
        <row r="167">
          <cell r="D167">
            <v>1239.5847545699999</v>
          </cell>
          <cell r="E167">
            <v>175.00099999999998</v>
          </cell>
          <cell r="F167">
            <v>1064.5837545699999</v>
          </cell>
        </row>
        <row r="168">
          <cell r="D168">
            <v>1331.0358177300004</v>
          </cell>
          <cell r="E168">
            <v>186.74500000000003</v>
          </cell>
          <cell r="F168">
            <v>1144.2908177300003</v>
          </cell>
        </row>
        <row r="169">
          <cell r="D169">
            <v>1312.6563193800002</v>
          </cell>
          <cell r="E169">
            <v>192.63600000000002</v>
          </cell>
          <cell r="F169">
            <v>1120.0203193800003</v>
          </cell>
        </row>
        <row r="170">
          <cell r="D170">
            <v>1254.9632338300005</v>
          </cell>
          <cell r="E170">
            <v>192.19400000000007</v>
          </cell>
          <cell r="F170">
            <v>1062.7692338300003</v>
          </cell>
        </row>
        <row r="171">
          <cell r="D171">
            <v>1114.2466537800003</v>
          </cell>
          <cell r="E171">
            <v>98.131999999999948</v>
          </cell>
          <cell r="F171">
            <v>1016.1146537800004</v>
          </cell>
        </row>
        <row r="172">
          <cell r="D172">
            <v>1093.7828599899992</v>
          </cell>
          <cell r="E172">
            <v>102.31399999999996</v>
          </cell>
          <cell r="F172">
            <v>991.46885998999926</v>
          </cell>
        </row>
        <row r="173">
          <cell r="D173">
            <v>1129.4927980699995</v>
          </cell>
          <cell r="E173">
            <v>111.73199999999997</v>
          </cell>
          <cell r="F173">
            <v>1017.7607980699995</v>
          </cell>
        </row>
        <row r="174">
          <cell r="D174">
            <v>1158.8907711300001</v>
          </cell>
          <cell r="E174">
            <v>119.63399999999996</v>
          </cell>
          <cell r="F174">
            <v>1039.2567711300001</v>
          </cell>
        </row>
        <row r="175">
          <cell r="D175">
            <v>1271.3561504399997</v>
          </cell>
          <cell r="E175">
            <v>229.358</v>
          </cell>
          <cell r="F175">
            <v>1041.9981504399998</v>
          </cell>
        </row>
        <row r="176">
          <cell r="D176">
            <v>1383.4207703099996</v>
          </cell>
          <cell r="E176">
            <v>315.32</v>
          </cell>
          <cell r="F176">
            <v>1068.1007703099997</v>
          </cell>
        </row>
        <row r="177">
          <cell r="D177">
            <v>1528.9477266400004</v>
          </cell>
          <cell r="E177">
            <v>292.13599999999997</v>
          </cell>
          <cell r="F177">
            <v>1236.8117266400004</v>
          </cell>
        </row>
        <row r="178">
          <cell r="D178">
            <v>1621.8385440000006</v>
          </cell>
          <cell r="E178">
            <v>290.31499999999994</v>
          </cell>
          <cell r="F178">
            <v>1331.5235440000006</v>
          </cell>
        </row>
        <row r="179">
          <cell r="D179">
            <v>1612.4538068200002</v>
          </cell>
          <cell r="E179">
            <v>287.45999999999998</v>
          </cell>
          <cell r="F179">
            <v>1324.9938068200001</v>
          </cell>
        </row>
        <row r="180">
          <cell r="D180">
            <v>1546.1571346300004</v>
          </cell>
          <cell r="E180">
            <v>257.13699999999994</v>
          </cell>
          <cell r="F180">
            <v>1289.0201346300005</v>
          </cell>
        </row>
        <row r="181">
          <cell r="D181">
            <v>1440.8527458299991</v>
          </cell>
          <cell r="E181">
            <v>269.19500000000005</v>
          </cell>
          <cell r="F181">
            <v>1171.6577458299989</v>
          </cell>
        </row>
        <row r="182">
          <cell r="D182">
            <v>1161.2210088699997</v>
          </cell>
          <cell r="E182">
            <v>174.69900000000001</v>
          </cell>
          <cell r="F182">
            <v>986.52200886999958</v>
          </cell>
        </row>
        <row r="183">
          <cell r="D183">
            <v>909.18611543000009</v>
          </cell>
          <cell r="E183">
            <v>122.20200000000003</v>
          </cell>
          <cell r="F183">
            <v>786.98411543000009</v>
          </cell>
        </row>
        <row r="265">
          <cell r="E265">
            <v>200</v>
          </cell>
        </row>
        <row r="266">
          <cell r="E266">
            <v>200</v>
          </cell>
        </row>
        <row r="267">
          <cell r="E267">
            <v>200</v>
          </cell>
        </row>
        <row r="268">
          <cell r="E268">
            <v>200</v>
          </cell>
        </row>
        <row r="269">
          <cell r="E269">
            <v>200</v>
          </cell>
        </row>
        <row r="270">
          <cell r="E270">
            <v>200</v>
          </cell>
        </row>
        <row r="275">
          <cell r="E275">
            <v>400</v>
          </cell>
        </row>
        <row r="276">
          <cell r="E276">
            <v>400</v>
          </cell>
        </row>
        <row r="277">
          <cell r="E277">
            <v>400</v>
          </cell>
        </row>
        <row r="278">
          <cell r="E278">
            <v>300</v>
          </cell>
        </row>
        <row r="279">
          <cell r="E279">
            <v>300</v>
          </cell>
        </row>
        <row r="280">
          <cell r="E280">
            <v>300</v>
          </cell>
        </row>
        <row r="285">
          <cell r="E285">
            <v>400</v>
          </cell>
        </row>
        <row r="286">
          <cell r="E286">
            <v>400</v>
          </cell>
        </row>
        <row r="287">
          <cell r="E287">
            <v>400</v>
          </cell>
        </row>
        <row r="288">
          <cell r="E288">
            <v>300</v>
          </cell>
        </row>
        <row r="289">
          <cell r="E289">
            <v>300</v>
          </cell>
        </row>
        <row r="290">
          <cell r="E290">
            <v>300</v>
          </cell>
        </row>
        <row r="295">
          <cell r="E295">
            <v>200</v>
          </cell>
        </row>
        <row r="296">
          <cell r="E296">
            <v>200</v>
          </cell>
        </row>
        <row r="297">
          <cell r="E297">
            <v>200</v>
          </cell>
        </row>
        <row r="298">
          <cell r="E298">
            <v>200</v>
          </cell>
        </row>
        <row r="299">
          <cell r="E299">
            <v>200</v>
          </cell>
        </row>
        <row r="300">
          <cell r="E300">
            <v>200</v>
          </cell>
        </row>
        <row r="305">
          <cell r="E305">
            <v>400</v>
          </cell>
        </row>
        <row r="306">
          <cell r="E306">
            <v>400</v>
          </cell>
        </row>
        <row r="307">
          <cell r="E307">
            <v>400</v>
          </cell>
        </row>
        <row r="308">
          <cell r="E308">
            <v>300</v>
          </cell>
        </row>
        <row r="309">
          <cell r="E309">
            <v>300</v>
          </cell>
        </row>
        <row r="310">
          <cell r="E310">
            <v>300</v>
          </cell>
        </row>
        <row r="315">
          <cell r="E315">
            <v>400</v>
          </cell>
        </row>
        <row r="316">
          <cell r="E316">
            <v>400</v>
          </cell>
        </row>
        <row r="317">
          <cell r="E317">
            <v>400</v>
          </cell>
        </row>
        <row r="318">
          <cell r="E318">
            <v>300</v>
          </cell>
        </row>
        <row r="319">
          <cell r="E319">
            <v>300</v>
          </cell>
        </row>
        <row r="320">
          <cell r="E320">
            <v>300</v>
          </cell>
        </row>
        <row r="336">
          <cell r="E336">
            <v>400</v>
          </cell>
        </row>
        <row r="337">
          <cell r="E337">
            <v>400</v>
          </cell>
        </row>
        <row r="338">
          <cell r="E338">
            <v>400</v>
          </cell>
        </row>
        <row r="339">
          <cell r="E339">
            <v>300</v>
          </cell>
        </row>
        <row r="340">
          <cell r="E340">
            <v>300</v>
          </cell>
        </row>
        <row r="341">
          <cell r="E341">
            <v>300</v>
          </cell>
        </row>
        <row r="362">
          <cell r="B362">
            <v>48.363194509999992</v>
          </cell>
          <cell r="C362">
            <v>90.89676532</v>
          </cell>
          <cell r="D362">
            <v>-33.701843840000002</v>
          </cell>
          <cell r="E362">
            <v>-132.95278483000001</v>
          </cell>
          <cell r="F362">
            <v>-82.295807999999994</v>
          </cell>
          <cell r="G362">
            <v>245.63717958000001</v>
          </cell>
        </row>
        <row r="363">
          <cell r="B363">
            <v>46.28485981</v>
          </cell>
          <cell r="C363">
            <v>36.52759855</v>
          </cell>
          <cell r="D363">
            <v>-38.531244550000004</v>
          </cell>
          <cell r="E363">
            <v>-160.97679847000001</v>
          </cell>
          <cell r="F363">
            <v>-67.046784000000002</v>
          </cell>
          <cell r="G363">
            <v>209.92462689999999</v>
          </cell>
        </row>
        <row r="364">
          <cell r="B364">
            <v>50.457495940000008</v>
          </cell>
          <cell r="C364">
            <v>19.394952709999998</v>
          </cell>
          <cell r="D364">
            <v>-44.598953129999998</v>
          </cell>
          <cell r="E364">
            <v>-173.32439564999996</v>
          </cell>
          <cell r="F364">
            <v>-60.474624000000006</v>
          </cell>
          <cell r="G364">
            <v>216.45066076000001</v>
          </cell>
        </row>
        <row r="365">
          <cell r="B365">
            <v>51.291394170000004</v>
          </cell>
          <cell r="C365">
            <v>19.707900429999999</v>
          </cell>
          <cell r="D365">
            <v>-45.791844560000001</v>
          </cell>
          <cell r="E365">
            <v>-168.81823231999999</v>
          </cell>
          <cell r="F365">
            <v>-68.143487999999991</v>
          </cell>
          <cell r="G365">
            <v>237.66349645000003</v>
          </cell>
        </row>
        <row r="366">
          <cell r="B366">
            <v>48.708656279999992</v>
          </cell>
          <cell r="C366">
            <v>21.384760889999999</v>
          </cell>
          <cell r="D366">
            <v>-47.871421179999999</v>
          </cell>
          <cell r="E366">
            <v>-163.13149934</v>
          </cell>
          <cell r="F366">
            <v>-77.067648000000005</v>
          </cell>
          <cell r="G366">
            <v>244.31210311000004</v>
          </cell>
        </row>
        <row r="367">
          <cell r="B367">
            <v>46.795552919999999</v>
          </cell>
          <cell r="C367">
            <v>45.968542930000005</v>
          </cell>
          <cell r="D367">
            <v>-38.781035019999997</v>
          </cell>
          <cell r="E367">
            <v>-125.00813178</v>
          </cell>
          <cell r="F367">
            <v>-88.478208000000009</v>
          </cell>
          <cell r="G367">
            <v>286.90034470000001</v>
          </cell>
        </row>
        <row r="368">
          <cell r="B368">
            <v>58.804703550000006</v>
          </cell>
          <cell r="C368">
            <v>108.16849903000001</v>
          </cell>
          <cell r="D368">
            <v>-17.71347965</v>
          </cell>
          <cell r="E368">
            <v>-113.23791704000001</v>
          </cell>
          <cell r="F368">
            <v>-140.176512</v>
          </cell>
          <cell r="G368">
            <v>362.11617518999992</v>
          </cell>
        </row>
        <row r="369">
          <cell r="B369">
            <v>40.375480009999997</v>
          </cell>
          <cell r="C369">
            <v>218.92573565999999</v>
          </cell>
          <cell r="D369">
            <v>10.854176550000002</v>
          </cell>
          <cell r="E369">
            <v>-119.23108200999999</v>
          </cell>
          <cell r="F369">
            <v>-112.603008</v>
          </cell>
          <cell r="G369">
            <v>229.32854610999996</v>
          </cell>
        </row>
        <row r="370">
          <cell r="B370">
            <v>12.382191259999999</v>
          </cell>
          <cell r="C370">
            <v>199.16035503000001</v>
          </cell>
          <cell r="D370">
            <v>97.077305390000006</v>
          </cell>
          <cell r="E370">
            <v>-78.327247169999993</v>
          </cell>
          <cell r="F370">
            <v>87.381504000000007</v>
          </cell>
          <cell r="G370">
            <v>-9.8845285599999979</v>
          </cell>
        </row>
        <row r="371">
          <cell r="B371">
            <v>-3.9483762799999997</v>
          </cell>
          <cell r="C371">
            <v>198.96946402999998</v>
          </cell>
          <cell r="D371">
            <v>139.88975991999999</v>
          </cell>
          <cell r="E371">
            <v>-77.620840740000006</v>
          </cell>
          <cell r="F371">
            <v>244.25587200000001</v>
          </cell>
          <cell r="G371">
            <v>-191.97222767</v>
          </cell>
        </row>
        <row r="372">
          <cell r="B372">
            <v>-13.353258129999999</v>
          </cell>
          <cell r="C372">
            <v>194.18299607</v>
          </cell>
          <cell r="D372">
            <v>128.26456818</v>
          </cell>
          <cell r="E372">
            <v>-93.184361219999985</v>
          </cell>
          <cell r="F372">
            <v>218.948352</v>
          </cell>
          <cell r="G372">
            <v>-256.49454910000003</v>
          </cell>
        </row>
        <row r="373">
          <cell r="B373">
            <v>-26.799171640000004</v>
          </cell>
          <cell r="C373">
            <v>182.53225757999999</v>
          </cell>
          <cell r="D373">
            <v>128.21737765</v>
          </cell>
          <cell r="E373">
            <v>-125.111351</v>
          </cell>
          <cell r="F373">
            <v>280.26163199999996</v>
          </cell>
          <cell r="G373">
            <v>-375.39532516000008</v>
          </cell>
        </row>
        <row r="374">
          <cell r="B374">
            <v>-26.983272759999998</v>
          </cell>
          <cell r="C374">
            <v>195.92443302999999</v>
          </cell>
          <cell r="D374">
            <v>120.31314140000001</v>
          </cell>
          <cell r="E374">
            <v>-124.92749179000002</v>
          </cell>
          <cell r="F374">
            <v>259.061376</v>
          </cell>
          <cell r="G374">
            <v>-344.31215356000001</v>
          </cell>
        </row>
        <row r="375">
          <cell r="B375">
            <v>-24.899131969999999</v>
          </cell>
          <cell r="C375">
            <v>185.88526884999999</v>
          </cell>
          <cell r="D375">
            <v>115.91874512999999</v>
          </cell>
          <cell r="E375">
            <v>-132.48829839999999</v>
          </cell>
          <cell r="F375">
            <v>231.87225599999999</v>
          </cell>
          <cell r="G375">
            <v>-313.60315155000001</v>
          </cell>
        </row>
        <row r="376">
          <cell r="B376">
            <v>-7.5036325800000006</v>
          </cell>
          <cell r="C376">
            <v>179.05718957000002</v>
          </cell>
          <cell r="D376">
            <v>116.63582827999998</v>
          </cell>
          <cell r="E376">
            <v>-99.451702209999979</v>
          </cell>
          <cell r="F376">
            <v>188.70297600000001</v>
          </cell>
          <cell r="G376">
            <v>-152.49862540000001</v>
          </cell>
        </row>
        <row r="377">
          <cell r="B377">
            <v>2.4695193300000002</v>
          </cell>
          <cell r="C377">
            <v>197.93198201999999</v>
          </cell>
          <cell r="D377">
            <v>74.987879890000002</v>
          </cell>
          <cell r="E377">
            <v>-77.169256729999987</v>
          </cell>
          <cell r="F377">
            <v>87.024000000000001</v>
          </cell>
          <cell r="G377">
            <v>-41.140592340000005</v>
          </cell>
        </row>
        <row r="378">
          <cell r="B378">
            <v>0.82301182999999978</v>
          </cell>
          <cell r="C378">
            <v>199.08655331000003</v>
          </cell>
          <cell r="D378">
            <v>42.19010724999999</v>
          </cell>
          <cell r="E378">
            <v>-23.2888327</v>
          </cell>
          <cell r="F378">
            <v>43.403135999999996</v>
          </cell>
          <cell r="G378">
            <v>15.223541640000001</v>
          </cell>
        </row>
        <row r="379">
          <cell r="B379">
            <v>1.3891046300000001</v>
          </cell>
          <cell r="C379">
            <v>218.93354162</v>
          </cell>
          <cell r="D379">
            <v>31.192230200000004</v>
          </cell>
          <cell r="E379">
            <v>-0.98058241999999973</v>
          </cell>
          <cell r="F379">
            <v>28.492800000000003</v>
          </cell>
          <cell r="G379">
            <v>48.309165720000003</v>
          </cell>
        </row>
        <row r="380">
          <cell r="B380">
            <v>3.1715711699999996</v>
          </cell>
          <cell r="C380">
            <v>199.11919637</v>
          </cell>
          <cell r="D380">
            <v>45.273813189999998</v>
          </cell>
          <cell r="E380">
            <v>3.4126848999999995</v>
          </cell>
          <cell r="F380">
            <v>34.108032000000001</v>
          </cell>
          <cell r="G380">
            <v>56.695725649999993</v>
          </cell>
        </row>
        <row r="381">
          <cell r="B381">
            <v>6.0559833100000011</v>
          </cell>
          <cell r="C381">
            <v>199.11635785999999</v>
          </cell>
          <cell r="D381">
            <v>35.161556900000008</v>
          </cell>
          <cell r="E381">
            <v>-35.559015479999999</v>
          </cell>
          <cell r="F381">
            <v>35.449343999999996</v>
          </cell>
          <cell r="G381">
            <v>47.240846999999995</v>
          </cell>
        </row>
        <row r="382">
          <cell r="B382">
            <v>18.762105460000001</v>
          </cell>
          <cell r="C382">
            <v>199.12132527999998</v>
          </cell>
          <cell r="D382">
            <v>5.9215243800000001</v>
          </cell>
          <cell r="E382">
            <v>-57.860814560000001</v>
          </cell>
          <cell r="F382">
            <v>-30.742656</v>
          </cell>
          <cell r="G382">
            <v>158.94337415000001</v>
          </cell>
        </row>
        <row r="383">
          <cell r="B383">
            <v>32.564609039999993</v>
          </cell>
          <cell r="C383">
            <v>199.04894281</v>
          </cell>
          <cell r="D383">
            <v>10.04838938</v>
          </cell>
          <cell r="E383">
            <v>-113.86045785000002</v>
          </cell>
          <cell r="F383">
            <v>-29.135232000000002</v>
          </cell>
          <cell r="G383">
            <v>185.28362355999997</v>
          </cell>
        </row>
        <row r="384">
          <cell r="B384">
            <v>41.455410880000002</v>
          </cell>
          <cell r="C384">
            <v>199.08797257999998</v>
          </cell>
          <cell r="D384">
            <v>-26.814865109999996</v>
          </cell>
          <cell r="E384">
            <v>-114.77007706999999</v>
          </cell>
          <cell r="F384">
            <v>-82.239359999999991</v>
          </cell>
          <cell r="G384">
            <v>228.42666834999997</v>
          </cell>
        </row>
        <row r="385">
          <cell r="B385">
            <v>48.436980110000007</v>
          </cell>
          <cell r="C385">
            <v>109.03141156</v>
          </cell>
          <cell r="D385">
            <v>-32.166200159999995</v>
          </cell>
          <cell r="E385">
            <v>-108.96077129999999</v>
          </cell>
          <cell r="F385">
            <v>-87.859968000000009</v>
          </cell>
          <cell r="G385">
            <v>239.95367242</v>
          </cell>
        </row>
        <row r="451">
          <cell r="E451">
            <v>796.45</v>
          </cell>
        </row>
        <row r="452">
          <cell r="E452">
            <v>607.37</v>
          </cell>
        </row>
        <row r="453">
          <cell r="E453">
            <v>560.55999999999995</v>
          </cell>
        </row>
        <row r="454">
          <cell r="E454">
            <v>567.35</v>
          </cell>
        </row>
        <row r="455">
          <cell r="E455">
            <v>576.45000000000005</v>
          </cell>
        </row>
        <row r="456">
          <cell r="E456">
            <v>735.06</v>
          </cell>
        </row>
        <row r="457">
          <cell r="E457">
            <v>1058.69</v>
          </cell>
        </row>
        <row r="458">
          <cell r="E458">
            <v>1349.77</v>
          </cell>
        </row>
        <row r="459">
          <cell r="E459">
            <v>1461.93</v>
          </cell>
        </row>
        <row r="460">
          <cell r="E460">
            <v>1407.59</v>
          </cell>
        </row>
        <row r="461">
          <cell r="E461">
            <v>1225.9100000000001</v>
          </cell>
        </row>
        <row r="462">
          <cell r="E462">
            <v>1055.8699999999999</v>
          </cell>
        </row>
        <row r="463">
          <cell r="E463">
            <v>1058.79</v>
          </cell>
        </row>
        <row r="464">
          <cell r="E464">
            <v>1066.6600000000001</v>
          </cell>
        </row>
        <row r="465">
          <cell r="E465">
            <v>1248.69</v>
          </cell>
        </row>
        <row r="466">
          <cell r="E466">
            <v>1299.1400000000001</v>
          </cell>
        </row>
        <row r="467">
          <cell r="E467">
            <v>1370.13</v>
          </cell>
        </row>
        <row r="468">
          <cell r="E468">
            <v>1540.68</v>
          </cell>
        </row>
        <row r="469">
          <cell r="E469">
            <v>1616.71</v>
          </cell>
        </row>
        <row r="470">
          <cell r="E470">
            <v>1609.22</v>
          </cell>
        </row>
        <row r="471">
          <cell r="E471">
            <v>1574.83</v>
          </cell>
        </row>
        <row r="472">
          <cell r="E472">
            <v>1450.04</v>
          </cell>
        </row>
        <row r="473">
          <cell r="E473">
            <v>1211.95</v>
          </cell>
        </row>
        <row r="474">
          <cell r="E474">
            <v>950.44</v>
          </cell>
        </row>
        <row r="519">
          <cell r="B519">
            <v>0</v>
          </cell>
          <cell r="C519">
            <v>99.836242850000005</v>
          </cell>
          <cell r="D519">
            <v>0</v>
          </cell>
          <cell r="E519">
            <v>99.251269490000013</v>
          </cell>
          <cell r="F519">
            <v>52.390712690000001</v>
          </cell>
          <cell r="G519">
            <v>1.20105219</v>
          </cell>
          <cell r="H519">
            <v>89.88766858999999</v>
          </cell>
          <cell r="I519">
            <v>0</v>
          </cell>
        </row>
        <row r="520">
          <cell r="B520">
            <v>0</v>
          </cell>
          <cell r="C520">
            <v>99.866283939999988</v>
          </cell>
          <cell r="D520">
            <v>0</v>
          </cell>
          <cell r="E520">
            <v>0.19680463000000001</v>
          </cell>
          <cell r="F520">
            <v>0</v>
          </cell>
          <cell r="G520">
            <v>0</v>
          </cell>
          <cell r="H520">
            <v>91.439988620000008</v>
          </cell>
          <cell r="I520">
            <v>0</v>
          </cell>
        </row>
        <row r="521">
          <cell r="B521">
            <v>0</v>
          </cell>
          <cell r="C521">
            <v>99.83860829000001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89.279868770000007</v>
          </cell>
          <cell r="I521">
            <v>0</v>
          </cell>
        </row>
        <row r="522">
          <cell r="B522">
            <v>0</v>
          </cell>
          <cell r="C522">
            <v>99.89041143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89.253257560000009</v>
          </cell>
          <cell r="I522">
            <v>0</v>
          </cell>
        </row>
        <row r="523">
          <cell r="B523">
            <v>0</v>
          </cell>
          <cell r="C523">
            <v>99.851854750000001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91.050755469999999</v>
          </cell>
          <cell r="I523">
            <v>0</v>
          </cell>
        </row>
        <row r="524">
          <cell r="B524">
            <v>0</v>
          </cell>
          <cell r="C524">
            <v>99.853510559999989</v>
          </cell>
          <cell r="D524">
            <v>0</v>
          </cell>
          <cell r="E524">
            <v>1.3650955500000002</v>
          </cell>
          <cell r="F524">
            <v>0</v>
          </cell>
          <cell r="G524">
            <v>0</v>
          </cell>
          <cell r="H524">
            <v>101.98050781999999</v>
          </cell>
          <cell r="I524">
            <v>0</v>
          </cell>
        </row>
        <row r="525">
          <cell r="B525">
            <v>0</v>
          </cell>
          <cell r="C525">
            <v>93.284210000000002</v>
          </cell>
          <cell r="D525">
            <v>0</v>
          </cell>
          <cell r="E525">
            <v>90.924210300000013</v>
          </cell>
          <cell r="F525">
            <v>0</v>
          </cell>
          <cell r="G525">
            <v>2.5195484800000001</v>
          </cell>
          <cell r="H525">
            <v>107.31729543</v>
          </cell>
          <cell r="I525">
            <v>1.24717827</v>
          </cell>
        </row>
        <row r="526">
          <cell r="B526">
            <v>1.98365817</v>
          </cell>
          <cell r="C526">
            <v>109.89622355000002</v>
          </cell>
          <cell r="D526">
            <v>0</v>
          </cell>
          <cell r="E526">
            <v>109.26607027</v>
          </cell>
          <cell r="F526">
            <v>0</v>
          </cell>
          <cell r="G526">
            <v>133.93275392999999</v>
          </cell>
          <cell r="H526">
            <v>96.627398679999999</v>
          </cell>
          <cell r="I526">
            <v>124.55248309000001</v>
          </cell>
        </row>
        <row r="527">
          <cell r="B527">
            <v>99.497038709999998</v>
          </cell>
          <cell r="C527">
            <v>99.908152229999999</v>
          </cell>
          <cell r="D527">
            <v>0</v>
          </cell>
          <cell r="E527">
            <v>99.48048064999999</v>
          </cell>
          <cell r="F527">
            <v>0</v>
          </cell>
          <cell r="G527">
            <v>96.360222239999999</v>
          </cell>
          <cell r="H527">
            <v>110.79165379999999</v>
          </cell>
          <cell r="I527">
            <v>130.75963435</v>
          </cell>
        </row>
        <row r="528">
          <cell r="B528">
            <v>99.633997710000003</v>
          </cell>
          <cell r="C528">
            <v>99.854693279999992</v>
          </cell>
          <cell r="D528">
            <v>0</v>
          </cell>
          <cell r="E528">
            <v>99.342102389999994</v>
          </cell>
          <cell r="F528">
            <v>0</v>
          </cell>
          <cell r="G528">
            <v>92.953988539999997</v>
          </cell>
          <cell r="H528">
            <v>89.390216539999997</v>
          </cell>
          <cell r="I528">
            <v>93.847060440000007</v>
          </cell>
        </row>
        <row r="529">
          <cell r="B529">
            <v>94.803059149999996</v>
          </cell>
          <cell r="C529">
            <v>95.087621619999993</v>
          </cell>
          <cell r="D529">
            <v>0</v>
          </cell>
          <cell r="E529">
            <v>99.338317680000003</v>
          </cell>
          <cell r="F529">
            <v>0</v>
          </cell>
          <cell r="G529">
            <v>4.0094209999999998E-2</v>
          </cell>
          <cell r="H529">
            <v>90.174005109999996</v>
          </cell>
          <cell r="I529">
            <v>94.702876649999993</v>
          </cell>
        </row>
        <row r="530">
          <cell r="B530">
            <v>90.827936860000008</v>
          </cell>
          <cell r="C530">
            <v>91.619649710000019</v>
          </cell>
          <cell r="D530">
            <v>0</v>
          </cell>
          <cell r="E530">
            <v>91.13118630999999</v>
          </cell>
          <cell r="F530">
            <v>0</v>
          </cell>
          <cell r="G530">
            <v>0</v>
          </cell>
          <cell r="H530">
            <v>107.95596424</v>
          </cell>
          <cell r="I530">
            <v>92.09426934999999</v>
          </cell>
        </row>
        <row r="531">
          <cell r="B531">
            <v>97.523788490000001</v>
          </cell>
          <cell r="C531">
            <v>99.921162150000001</v>
          </cell>
          <cell r="D531">
            <v>0</v>
          </cell>
          <cell r="E531">
            <v>96.241246810000007</v>
          </cell>
          <cell r="F531">
            <v>0</v>
          </cell>
          <cell r="G531">
            <v>0</v>
          </cell>
          <cell r="H531">
            <v>102.61740256000002</v>
          </cell>
          <cell r="I531">
            <v>89.178391390000016</v>
          </cell>
        </row>
        <row r="532">
          <cell r="B532">
            <v>92.914491689999991</v>
          </cell>
          <cell r="C532">
            <v>93.295564100000007</v>
          </cell>
          <cell r="D532">
            <v>0</v>
          </cell>
          <cell r="E532">
            <v>92.826497310000008</v>
          </cell>
          <cell r="F532">
            <v>0</v>
          </cell>
          <cell r="G532">
            <v>0</v>
          </cell>
          <cell r="H532">
            <v>97.334901819999999</v>
          </cell>
          <cell r="I532">
            <v>89.135103830000006</v>
          </cell>
        </row>
        <row r="533">
          <cell r="B533">
            <v>89.609735149999992</v>
          </cell>
          <cell r="C533">
            <v>89.909199889999982</v>
          </cell>
          <cell r="D533">
            <v>0</v>
          </cell>
          <cell r="E533">
            <v>89.372718060000011</v>
          </cell>
          <cell r="F533">
            <v>0</v>
          </cell>
          <cell r="G533">
            <v>0</v>
          </cell>
          <cell r="H533">
            <v>89.824511349999995</v>
          </cell>
          <cell r="I533">
            <v>94.07627158999999</v>
          </cell>
        </row>
        <row r="534">
          <cell r="B534">
            <v>99.093967710000001</v>
          </cell>
          <cell r="C534">
            <v>99.387991929999984</v>
          </cell>
          <cell r="D534">
            <v>0</v>
          </cell>
          <cell r="E534">
            <v>98.786223939999999</v>
          </cell>
          <cell r="F534">
            <v>0</v>
          </cell>
          <cell r="G534">
            <v>0</v>
          </cell>
          <cell r="H534">
            <v>112.35745684000001</v>
          </cell>
          <cell r="I534">
            <v>89.146457940000005</v>
          </cell>
        </row>
        <row r="535">
          <cell r="B535">
            <v>99.673500550000014</v>
          </cell>
          <cell r="C535">
            <v>99.963266990000008</v>
          </cell>
          <cell r="D535">
            <v>25.330553089999999</v>
          </cell>
          <cell r="E535">
            <v>99.355821939999984</v>
          </cell>
          <cell r="F535">
            <v>1.6623130000000002</v>
          </cell>
          <cell r="G535">
            <v>0</v>
          </cell>
          <cell r="H535">
            <v>119.80610931999999</v>
          </cell>
          <cell r="I535">
            <v>131.43662330999999</v>
          </cell>
        </row>
        <row r="536">
          <cell r="B536">
            <v>99.655759770000003</v>
          </cell>
          <cell r="C536">
            <v>109.98611027999999</v>
          </cell>
          <cell r="D536">
            <v>99.745409939999988</v>
          </cell>
          <cell r="E536">
            <v>109.22869630999999</v>
          </cell>
          <cell r="F536">
            <v>119.95087426000002</v>
          </cell>
          <cell r="G536">
            <v>1.4249410900000001</v>
          </cell>
          <cell r="H536">
            <v>107.91870856</v>
          </cell>
          <cell r="I536">
            <v>134.08000257</v>
          </cell>
        </row>
        <row r="537">
          <cell r="B537">
            <v>99.614837640000005</v>
          </cell>
          <cell r="C537">
            <v>99.912883119999989</v>
          </cell>
          <cell r="D537">
            <v>99.776870290000005</v>
          </cell>
          <cell r="E537">
            <v>99.430806390000001</v>
          </cell>
          <cell r="F537">
            <v>133.88449894999999</v>
          </cell>
          <cell r="G537">
            <v>132.70757424999999</v>
          </cell>
          <cell r="H537">
            <v>94.73977751999999</v>
          </cell>
          <cell r="I537">
            <v>128.86669094999999</v>
          </cell>
        </row>
        <row r="538">
          <cell r="B538">
            <v>99.616729980000002</v>
          </cell>
          <cell r="C538">
            <v>99.897744299999999</v>
          </cell>
          <cell r="D538">
            <v>99.721519000000001</v>
          </cell>
          <cell r="E538">
            <v>99.420161920000012</v>
          </cell>
          <cell r="F538">
            <v>89.497370970000006</v>
          </cell>
          <cell r="G538">
            <v>124.07667481</v>
          </cell>
          <cell r="H538">
            <v>92.144653219999995</v>
          </cell>
          <cell r="I538">
            <v>118.97371097999999</v>
          </cell>
        </row>
        <row r="539">
          <cell r="B539">
            <v>99.614364549999991</v>
          </cell>
          <cell r="C539">
            <v>99.911227299999993</v>
          </cell>
          <cell r="D539">
            <v>99.735002009999988</v>
          </cell>
          <cell r="E539">
            <v>99.430096759999998</v>
          </cell>
          <cell r="F539">
            <v>100.35012826000001</v>
          </cell>
          <cell r="G539">
            <v>100.98382966</v>
          </cell>
          <cell r="H539">
            <v>90.765838219999992</v>
          </cell>
          <cell r="I539">
            <v>105.30194048000001</v>
          </cell>
        </row>
        <row r="540">
          <cell r="B540">
            <v>99.623353230000006</v>
          </cell>
          <cell r="C540">
            <v>99.842156439999997</v>
          </cell>
          <cell r="D540">
            <v>99.658834830000018</v>
          </cell>
          <cell r="E540">
            <v>99.430806399999994</v>
          </cell>
          <cell r="F540">
            <v>3.4062339999999997E-2</v>
          </cell>
          <cell r="G540">
            <v>98.92731606000001</v>
          </cell>
          <cell r="H540">
            <v>92.503017390000011</v>
          </cell>
          <cell r="I540">
            <v>98.138914900000003</v>
          </cell>
        </row>
        <row r="541">
          <cell r="B541">
            <v>99.432462209999997</v>
          </cell>
          <cell r="C541">
            <v>99.900346279999994</v>
          </cell>
          <cell r="D541">
            <v>1.7750263399999999</v>
          </cell>
          <cell r="E541">
            <v>99.404313469999977</v>
          </cell>
          <cell r="F541">
            <v>0</v>
          </cell>
          <cell r="G541">
            <v>92.321706410000004</v>
          </cell>
          <cell r="H541">
            <v>90.535562620000007</v>
          </cell>
          <cell r="I541">
            <v>92.749969340000007</v>
          </cell>
        </row>
        <row r="542">
          <cell r="B542">
            <v>1.1252399099999999</v>
          </cell>
          <cell r="C542">
            <v>99.821340579999998</v>
          </cell>
          <cell r="D542">
            <v>0</v>
          </cell>
          <cell r="E542">
            <v>99.377820529999994</v>
          </cell>
          <cell r="F542">
            <v>0</v>
          </cell>
          <cell r="G542">
            <v>0</v>
          </cell>
          <cell r="H542">
            <v>93.198811590000005</v>
          </cell>
          <cell r="I542">
            <v>106.77584618999998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672.97370503000025</v>
          </cell>
          <cell r="E615">
            <v>18.925678423548447</v>
          </cell>
        </row>
        <row r="616">
          <cell r="D616">
            <v>588.18193878999989</v>
          </cell>
          <cell r="E616">
            <v>16.361116083548268</v>
          </cell>
        </row>
        <row r="617">
          <cell r="D617">
            <v>550.11239638000006</v>
          </cell>
          <cell r="E617">
            <v>14.746878463548342</v>
          </cell>
        </row>
        <row r="618">
          <cell r="D618">
            <v>536.44242510999993</v>
          </cell>
          <cell r="E618">
            <v>14.78727216354855</v>
          </cell>
        </row>
        <row r="619">
          <cell r="D619">
            <v>547.53124708999997</v>
          </cell>
          <cell r="E619">
            <v>14.873616283548699</v>
          </cell>
        </row>
        <row r="620">
          <cell r="D620">
            <v>622.10736930000007</v>
          </cell>
          <cell r="E620">
            <v>16.426216443548356</v>
          </cell>
        </row>
        <row r="621">
          <cell r="D621">
            <v>838.90338203000033</v>
          </cell>
          <cell r="E621">
            <v>22.312919433549041</v>
          </cell>
        </row>
        <row r="622">
          <cell r="D622">
            <v>1126.2571252999992</v>
          </cell>
          <cell r="E622">
            <v>31.314151323547776</v>
          </cell>
        </row>
        <row r="623">
          <cell r="D623">
            <v>1220.8229351299995</v>
          </cell>
          <cell r="E623">
            <v>34.719441713548804</v>
          </cell>
        </row>
        <row r="624">
          <cell r="D624">
            <v>1201.7189073199997</v>
          </cell>
          <cell r="E624">
            <v>29.485723423547824</v>
          </cell>
        </row>
        <row r="625">
          <cell r="D625">
            <v>1103.0465589199998</v>
          </cell>
          <cell r="E625">
            <v>23.546042313548014</v>
          </cell>
        </row>
        <row r="626">
          <cell r="D626">
            <v>1042.5401156400005</v>
          </cell>
          <cell r="E626">
            <v>22.679982853548609</v>
          </cell>
        </row>
        <row r="627">
          <cell r="D627">
            <v>1007.5863529800004</v>
          </cell>
          <cell r="E627">
            <v>21.106485573547843</v>
          </cell>
        </row>
        <row r="628">
          <cell r="D628">
            <v>1013.7327734799999</v>
          </cell>
          <cell r="E628">
            <v>21.108075003548493</v>
          </cell>
        </row>
        <row r="629">
          <cell r="D629">
            <v>1037.2730205500006</v>
          </cell>
          <cell r="E629">
            <v>22.792184103548152</v>
          </cell>
        </row>
        <row r="630">
          <cell r="D630">
            <v>1057.8348268799998</v>
          </cell>
          <cell r="E630">
            <v>28.934631433547793</v>
          </cell>
        </row>
        <row r="631">
          <cell r="D631">
            <v>1111.6034853400004</v>
          </cell>
          <cell r="E631">
            <v>29.097409953548322</v>
          </cell>
        </row>
        <row r="632">
          <cell r="D632">
            <v>1283.9795174200003</v>
          </cell>
          <cell r="E632">
            <v>40.074613363547996</v>
          </cell>
        </row>
        <row r="633">
          <cell r="D633">
            <v>1375.1291821100003</v>
          </cell>
          <cell r="E633">
            <v>44.900357403548696</v>
          </cell>
        </row>
        <row r="634">
          <cell r="D634">
            <v>1378.3584353399997</v>
          </cell>
          <cell r="E634">
            <v>45.535564563548178</v>
          </cell>
        </row>
        <row r="635">
          <cell r="D635">
            <v>1347.6946310599997</v>
          </cell>
          <cell r="E635">
            <v>46.494257163548127</v>
          </cell>
        </row>
        <row r="636">
          <cell r="D636">
            <v>1228.4377714200002</v>
          </cell>
          <cell r="E636">
            <v>41.424170733548635</v>
          </cell>
        </row>
        <row r="637">
          <cell r="D637">
            <v>1040.1006984800003</v>
          </cell>
          <cell r="E637">
            <v>30.685240643548241</v>
          </cell>
        </row>
        <row r="638">
          <cell r="D638">
            <v>808.96858966000036</v>
          </cell>
          <cell r="E638">
            <v>23.767760433549256</v>
          </cell>
        </row>
        <row r="639">
          <cell r="D639">
            <v>666.04653958999995</v>
          </cell>
          <cell r="E639">
            <v>18.449177483549079</v>
          </cell>
        </row>
        <row r="640">
          <cell r="D640">
            <v>591.85789640999985</v>
          </cell>
          <cell r="E640">
            <v>15.445431803548104</v>
          </cell>
        </row>
        <row r="641">
          <cell r="D641">
            <v>557.65628823000009</v>
          </cell>
          <cell r="E641">
            <v>15.391141533548421</v>
          </cell>
        </row>
        <row r="642">
          <cell r="D642">
            <v>548.12278050999998</v>
          </cell>
          <cell r="E642">
            <v>15.510549713548357</v>
          </cell>
        </row>
        <row r="643">
          <cell r="D643">
            <v>562.00703692000002</v>
          </cell>
          <cell r="E643">
            <v>15.920695433548758</v>
          </cell>
        </row>
        <row r="644">
          <cell r="D644">
            <v>630.18172343000037</v>
          </cell>
          <cell r="E644">
            <v>17.307993353548341</v>
          </cell>
        </row>
        <row r="645">
          <cell r="D645">
            <v>832.82017990999975</v>
          </cell>
          <cell r="E645">
            <v>23.729180243547717</v>
          </cell>
        </row>
        <row r="646">
          <cell r="D646">
            <v>1125.0027516600001</v>
          </cell>
          <cell r="E646">
            <v>35.042557773548424</v>
          </cell>
        </row>
        <row r="647">
          <cell r="D647">
            <v>1183.37841686</v>
          </cell>
          <cell r="E647">
            <v>33.599414593547863</v>
          </cell>
        </row>
        <row r="648">
          <cell r="D648">
            <v>1119.34719139</v>
          </cell>
          <cell r="E648">
            <v>25.218722923548285</v>
          </cell>
        </row>
        <row r="649">
          <cell r="D649">
            <v>1035.6093470600003</v>
          </cell>
          <cell r="E649">
            <v>22.029126283549203</v>
          </cell>
        </row>
        <row r="650">
          <cell r="D650">
            <v>979.22892346000015</v>
          </cell>
          <cell r="E650">
            <v>19.528778863548951</v>
          </cell>
        </row>
        <row r="651">
          <cell r="D651">
            <v>959.84867406999979</v>
          </cell>
          <cell r="E651">
            <v>20.576614683548314</v>
          </cell>
        </row>
        <row r="652">
          <cell r="D652">
            <v>980.95765086000006</v>
          </cell>
          <cell r="E652">
            <v>20.735975533548071</v>
          </cell>
        </row>
        <row r="653">
          <cell r="D653">
            <v>1024.2249578600001</v>
          </cell>
          <cell r="E653">
            <v>21.100083723548551</v>
          </cell>
        </row>
        <row r="654">
          <cell r="D654">
            <v>1058.3616221100001</v>
          </cell>
          <cell r="E654">
            <v>26.128237103548827</v>
          </cell>
        </row>
        <row r="655">
          <cell r="D655">
            <v>1115.4957555800004</v>
          </cell>
          <cell r="E655">
            <v>29.829346783549454</v>
          </cell>
        </row>
        <row r="656">
          <cell r="D656">
            <v>1269.1790300799996</v>
          </cell>
          <cell r="E656">
            <v>38.700244563548267</v>
          </cell>
        </row>
        <row r="657">
          <cell r="D657">
            <v>1344.2141873400001</v>
          </cell>
          <cell r="E657">
            <v>46.923517123548891</v>
          </cell>
        </row>
        <row r="658">
          <cell r="D658">
            <v>1336.8950289199997</v>
          </cell>
          <cell r="E658">
            <v>47.083034753548645</v>
          </cell>
        </row>
        <row r="659">
          <cell r="D659">
            <v>1311.69853743</v>
          </cell>
          <cell r="E659">
            <v>46.946186053549354</v>
          </cell>
        </row>
        <row r="660">
          <cell r="D660">
            <v>1197.4398015199995</v>
          </cell>
          <cell r="E660">
            <v>44.253696223548104</v>
          </cell>
        </row>
        <row r="661">
          <cell r="D661">
            <v>1032.8186362199995</v>
          </cell>
          <cell r="E661">
            <v>30.850741643548417</v>
          </cell>
        </row>
        <row r="662">
          <cell r="D662">
            <v>850.23291522999966</v>
          </cell>
          <cell r="E662">
            <v>23.398302673548187</v>
          </cell>
        </row>
        <row r="663">
          <cell r="D663">
            <v>705.74888732999989</v>
          </cell>
          <cell r="E663">
            <v>21.550431123547924</v>
          </cell>
        </row>
        <row r="664">
          <cell r="D664">
            <v>599.23316953000005</v>
          </cell>
          <cell r="E664">
            <v>17.405665403548596</v>
          </cell>
        </row>
        <row r="665">
          <cell r="D665">
            <v>546.9277639899999</v>
          </cell>
          <cell r="E665">
            <v>16.252133193548502</v>
          </cell>
        </row>
        <row r="666">
          <cell r="D666">
            <v>531.28764933999992</v>
          </cell>
          <cell r="E666">
            <v>16.062573373548503</v>
          </cell>
        </row>
        <row r="667">
          <cell r="D667">
            <v>538.23043007000001</v>
          </cell>
          <cell r="E667">
            <v>17.689318163548364</v>
          </cell>
        </row>
        <row r="668">
          <cell r="D668">
            <v>606.58756732999996</v>
          </cell>
          <cell r="E668">
            <v>19.264350163548443</v>
          </cell>
        </row>
        <row r="669">
          <cell r="D669">
            <v>793.21244181999987</v>
          </cell>
          <cell r="E669">
            <v>25.539114453548336</v>
          </cell>
        </row>
        <row r="670">
          <cell r="D670">
            <v>1064.5837545699999</v>
          </cell>
          <cell r="E670">
            <v>30.45156803354871</v>
          </cell>
        </row>
        <row r="671">
          <cell r="D671">
            <v>1144.2908177300003</v>
          </cell>
          <cell r="E671">
            <v>34.049964033549486</v>
          </cell>
        </row>
        <row r="672">
          <cell r="D672">
            <v>1120.0203193800003</v>
          </cell>
          <cell r="E672">
            <v>30.998998783547449</v>
          </cell>
        </row>
        <row r="673">
          <cell r="D673">
            <v>1062.7692338300003</v>
          </cell>
          <cell r="E673">
            <v>26.798763043547979</v>
          </cell>
        </row>
        <row r="674">
          <cell r="D674">
            <v>1016.1146537800004</v>
          </cell>
          <cell r="E674">
            <v>23.601055223548883</v>
          </cell>
        </row>
        <row r="675">
          <cell r="D675">
            <v>991.46885998999926</v>
          </cell>
          <cell r="E675">
            <v>22.460528613549059</v>
          </cell>
        </row>
        <row r="676">
          <cell r="D676">
            <v>1017.7607980699995</v>
          </cell>
          <cell r="E676">
            <v>24.190297463548177</v>
          </cell>
        </row>
        <row r="677">
          <cell r="D677">
            <v>1039.2567711300001</v>
          </cell>
          <cell r="E677">
            <v>25.184299243548367</v>
          </cell>
        </row>
        <row r="678">
          <cell r="D678">
            <v>1041.9981504399998</v>
          </cell>
          <cell r="E678">
            <v>29.365200143548236</v>
          </cell>
        </row>
        <row r="679">
          <cell r="D679">
            <v>1068.1007703099997</v>
          </cell>
          <cell r="E679">
            <v>26.211791883548358</v>
          </cell>
        </row>
        <row r="680">
          <cell r="D680">
            <v>1236.8117266400004</v>
          </cell>
          <cell r="E680">
            <v>33.515564143548545</v>
          </cell>
        </row>
        <row r="681">
          <cell r="D681">
            <v>1331.5235440000006</v>
          </cell>
          <cell r="E681">
            <v>39.763152683549606</v>
          </cell>
        </row>
        <row r="682">
          <cell r="D682">
            <v>1324.9938068200001</v>
          </cell>
          <cell r="E682">
            <v>38.97367034354852</v>
          </cell>
        </row>
        <row r="683">
          <cell r="D683">
            <v>1289.0201346300005</v>
          </cell>
          <cell r="E683">
            <v>36.35338365354869</v>
          </cell>
        </row>
        <row r="684">
          <cell r="D684">
            <v>1171.6577458299989</v>
          </cell>
          <cell r="E684">
            <v>30.6442728535485</v>
          </cell>
        </row>
        <row r="685">
          <cell r="D685">
            <v>986.52200886999958</v>
          </cell>
          <cell r="E685">
            <v>22.749824063547976</v>
          </cell>
        </row>
        <row r="686">
          <cell r="D686">
            <v>786.98411543000009</v>
          </cell>
          <cell r="E686">
            <v>16.952469723548802</v>
          </cell>
        </row>
        <row r="687">
          <cell r="D687">
            <v>639.63186054000028</v>
          </cell>
          <cell r="E687">
            <v>15.875146063548527</v>
          </cell>
        </row>
        <row r="688">
          <cell r="D688">
            <v>563.82151608000004</v>
          </cell>
          <cell r="E688">
            <v>16.140953583548367</v>
          </cell>
        </row>
        <row r="689">
          <cell r="D689">
            <v>533.21883011</v>
          </cell>
          <cell r="E689">
            <v>13.672670453548449</v>
          </cell>
        </row>
        <row r="690">
          <cell r="D690">
            <v>521.71853059000011</v>
          </cell>
          <cell r="E690">
            <v>12.146746123548382</v>
          </cell>
        </row>
        <row r="691">
          <cell r="D691">
            <v>533.18299064999997</v>
          </cell>
          <cell r="E691">
            <v>12.832977113548282</v>
          </cell>
        </row>
        <row r="692">
          <cell r="D692">
            <v>604.61570418999997</v>
          </cell>
          <cell r="E692">
            <v>13.110646493548074</v>
          </cell>
        </row>
        <row r="693">
          <cell r="D693">
            <v>793.20585947000018</v>
          </cell>
          <cell r="E693">
            <v>18.096536643548461</v>
          </cell>
        </row>
        <row r="694">
          <cell r="D694">
            <v>1060.3945585800002</v>
          </cell>
          <cell r="E694">
            <v>24.866915613548144</v>
          </cell>
        </row>
        <row r="695">
          <cell r="D695">
            <v>1133.1447951100004</v>
          </cell>
          <cell r="E695">
            <v>36.438888993548289</v>
          </cell>
        </row>
        <row r="696">
          <cell r="D696">
            <v>1095.9891385399997</v>
          </cell>
          <cell r="E696">
            <v>34.293484333548349</v>
          </cell>
        </row>
        <row r="697">
          <cell r="D697">
            <v>1026.6520606499998</v>
          </cell>
          <cell r="E697">
            <v>29.363577203548402</v>
          </cell>
        </row>
        <row r="698">
          <cell r="D698">
            <v>1015.65946242</v>
          </cell>
          <cell r="E698">
            <v>33.507909443548442</v>
          </cell>
        </row>
        <row r="699">
          <cell r="D699">
            <v>1013.4283969399999</v>
          </cell>
          <cell r="E699">
            <v>32.88987005354852</v>
          </cell>
        </row>
        <row r="700">
          <cell r="D700">
            <v>1037.0984069400001</v>
          </cell>
          <cell r="E700">
            <v>33.302107383548446</v>
          </cell>
        </row>
        <row r="701">
          <cell r="D701">
            <v>1048.29103652</v>
          </cell>
          <cell r="E701">
            <v>29.334586203547815</v>
          </cell>
        </row>
        <row r="702">
          <cell r="D702">
            <v>1050.8584615299994</v>
          </cell>
          <cell r="E702">
            <v>24.147764823548414</v>
          </cell>
        </row>
        <row r="703">
          <cell r="D703">
            <v>1057.4847458999993</v>
          </cell>
          <cell r="E703">
            <v>26.550275613547683</v>
          </cell>
        </row>
        <row r="704">
          <cell r="D704">
            <v>1196.1413471300002</v>
          </cell>
          <cell r="E704">
            <v>26.470613993548113</v>
          </cell>
        </row>
        <row r="705">
          <cell r="D705">
            <v>1292.7102129699995</v>
          </cell>
          <cell r="E705">
            <v>36.932393153548674</v>
          </cell>
        </row>
        <row r="706">
          <cell r="D706">
            <v>1303.4598456699989</v>
          </cell>
          <cell r="E706">
            <v>41.267248753548074</v>
          </cell>
        </row>
        <row r="707">
          <cell r="D707">
            <v>1272.2437122300007</v>
          </cell>
          <cell r="E707">
            <v>38.868407393547386</v>
          </cell>
        </row>
        <row r="708">
          <cell r="D708">
            <v>1155.6865952900005</v>
          </cell>
          <cell r="E708">
            <v>33.264327053548186</v>
          </cell>
        </row>
        <row r="709">
          <cell r="D709">
            <v>973.59663374000013</v>
          </cell>
          <cell r="E709">
            <v>27.06964559354833</v>
          </cell>
        </row>
        <row r="710">
          <cell r="D710">
            <v>771.56220675999998</v>
          </cell>
          <cell r="E710">
            <v>20.396439123548816</v>
          </cell>
        </row>
        <row r="711">
          <cell r="D711">
            <v>634.74511628000027</v>
          </cell>
          <cell r="E711">
            <v>19.572916953548543</v>
          </cell>
        </row>
        <row r="712">
          <cell r="D712">
            <v>563.97394683000016</v>
          </cell>
          <cell r="E712">
            <v>16.180118703548374</v>
          </cell>
        </row>
        <row r="713">
          <cell r="D713">
            <v>530.74154503</v>
          </cell>
          <cell r="E713">
            <v>16.358852303548474</v>
          </cell>
        </row>
        <row r="714">
          <cell r="D714">
            <v>520.99860472</v>
          </cell>
          <cell r="E714">
            <v>16.581625483548578</v>
          </cell>
        </row>
        <row r="715">
          <cell r="D715">
            <v>530.21048807999978</v>
          </cell>
          <cell r="E715">
            <v>16.810980783547961</v>
          </cell>
        </row>
        <row r="716">
          <cell r="D716">
            <v>600.55540251000002</v>
          </cell>
          <cell r="E716">
            <v>18.153972983548215</v>
          </cell>
        </row>
        <row r="717">
          <cell r="D717">
            <v>781.56487392999975</v>
          </cell>
          <cell r="E717">
            <v>29.382627053547594</v>
          </cell>
        </row>
        <row r="718">
          <cell r="D718">
            <v>1030.0696913400002</v>
          </cell>
          <cell r="E718">
            <v>32.900826383548065</v>
          </cell>
        </row>
        <row r="719">
          <cell r="D719">
            <v>1103.4879803700001</v>
          </cell>
          <cell r="E719">
            <v>29.438515703548774</v>
          </cell>
        </row>
        <row r="720">
          <cell r="D720">
            <v>1059.5065803599996</v>
          </cell>
          <cell r="E720">
            <v>26.297282953547892</v>
          </cell>
        </row>
        <row r="721">
          <cell r="D721">
            <v>993.60406057</v>
          </cell>
          <cell r="E721">
            <v>20.828339313548668</v>
          </cell>
        </row>
        <row r="722">
          <cell r="D722">
            <v>946.55972045000033</v>
          </cell>
          <cell r="E722">
            <v>22.180228423549124</v>
          </cell>
        </row>
        <row r="723">
          <cell r="D723">
            <v>932.22444599999994</v>
          </cell>
          <cell r="E723">
            <v>22.110410333548771</v>
          </cell>
        </row>
        <row r="724">
          <cell r="D724">
            <v>942.64689220999981</v>
          </cell>
          <cell r="E724">
            <v>20.784462293548131</v>
          </cell>
        </row>
        <row r="725">
          <cell r="D725">
            <v>955.65076797999961</v>
          </cell>
          <cell r="E725">
            <v>19.868953403548858</v>
          </cell>
        </row>
        <row r="726">
          <cell r="D726">
            <v>973.90323138999963</v>
          </cell>
          <cell r="E726">
            <v>21.311664833549003</v>
          </cell>
        </row>
        <row r="727">
          <cell r="D727">
            <v>1029.5379952199999</v>
          </cell>
          <cell r="E727">
            <v>23.57911230354739</v>
          </cell>
        </row>
        <row r="728">
          <cell r="D728">
            <v>1174.1689903699994</v>
          </cell>
          <cell r="E728">
            <v>29.726870883548827</v>
          </cell>
        </row>
        <row r="729">
          <cell r="D729">
            <v>1236.2507892299998</v>
          </cell>
          <cell r="E729">
            <v>34.484746493548073</v>
          </cell>
        </row>
        <row r="730">
          <cell r="D730">
            <v>1224.9187386199999</v>
          </cell>
          <cell r="E730">
            <v>31.591904663548121</v>
          </cell>
        </row>
        <row r="731">
          <cell r="D731">
            <v>1187.2534929399999</v>
          </cell>
          <cell r="E731">
            <v>31.976230293548497</v>
          </cell>
        </row>
        <row r="732">
          <cell r="D732">
            <v>1081.3558402200006</v>
          </cell>
          <cell r="E732">
            <v>28.577730983548918</v>
          </cell>
        </row>
        <row r="733">
          <cell r="D733">
            <v>925.53273348999983</v>
          </cell>
          <cell r="E733">
            <v>24.738617433548598</v>
          </cell>
        </row>
        <row r="734">
          <cell r="D734">
            <v>749.4240503799997</v>
          </cell>
          <cell r="E734">
            <v>21.051440273547996</v>
          </cell>
        </row>
        <row r="735">
          <cell r="D735">
            <v>622.14797139999985</v>
          </cell>
          <cell r="E735">
            <v>17.017561343548323</v>
          </cell>
        </row>
        <row r="736">
          <cell r="D736">
            <v>550.79750944000011</v>
          </cell>
          <cell r="E736">
            <v>15.186935613548599</v>
          </cell>
        </row>
        <row r="737">
          <cell r="D737">
            <v>515.28410036999992</v>
          </cell>
          <cell r="E737">
            <v>12.982669603548402</v>
          </cell>
        </row>
        <row r="738">
          <cell r="D738">
            <v>505.76182075999998</v>
          </cell>
          <cell r="E738">
            <v>11.305650593548194</v>
          </cell>
        </row>
        <row r="739">
          <cell r="D739">
            <v>514.69235537999975</v>
          </cell>
          <cell r="E739">
            <v>11.63087591354838</v>
          </cell>
        </row>
        <row r="740">
          <cell r="D740">
            <v>572.47631424000019</v>
          </cell>
          <cell r="E740">
            <v>12.169315633548422</v>
          </cell>
        </row>
        <row r="741">
          <cell r="D741">
            <v>708.40275552000003</v>
          </cell>
          <cell r="E741">
            <v>14.84478718354876</v>
          </cell>
        </row>
        <row r="742">
          <cell r="D742">
            <v>892.62197394999998</v>
          </cell>
          <cell r="E742">
            <v>17.436962983548597</v>
          </cell>
        </row>
        <row r="743">
          <cell r="D743">
            <v>1036.55191412</v>
          </cell>
          <cell r="E743">
            <v>19.032528293548239</v>
          </cell>
        </row>
        <row r="744">
          <cell r="D744">
            <v>1077.2275743</v>
          </cell>
          <cell r="E744">
            <v>24.279880863548669</v>
          </cell>
        </row>
        <row r="745">
          <cell r="D745">
            <v>1081.2406078499998</v>
          </cell>
          <cell r="E745">
            <v>26.482746743548887</v>
          </cell>
        </row>
        <row r="746">
          <cell r="D746">
            <v>1047.9767736500005</v>
          </cell>
          <cell r="E746">
            <v>26.688691183548144</v>
          </cell>
        </row>
        <row r="747">
          <cell r="D747">
            <v>1062.5631153799995</v>
          </cell>
          <cell r="E747">
            <v>27.437794433548788</v>
          </cell>
        </row>
        <row r="748">
          <cell r="D748">
            <v>1071.5635827899998</v>
          </cell>
          <cell r="E748">
            <v>25.023653663548885</v>
          </cell>
        </row>
        <row r="749">
          <cell r="D749">
            <v>1083.6484741800004</v>
          </cell>
          <cell r="E749">
            <v>23.083022253548734</v>
          </cell>
        </row>
        <row r="750">
          <cell r="D750">
            <v>1067.2345721999995</v>
          </cell>
          <cell r="E750">
            <v>22.567890803547925</v>
          </cell>
        </row>
        <row r="751">
          <cell r="D751">
            <v>1080.32784795</v>
          </cell>
          <cell r="E751">
            <v>23.970092433547734</v>
          </cell>
        </row>
        <row r="752">
          <cell r="D752">
            <v>1161.4551965799997</v>
          </cell>
          <cell r="E752">
            <v>26.59250398354834</v>
          </cell>
        </row>
        <row r="753">
          <cell r="D753">
            <v>1193.7467137399999</v>
          </cell>
          <cell r="E753">
            <v>27.185559353547887</v>
          </cell>
        </row>
        <row r="754">
          <cell r="D754">
            <v>1169.7987643000001</v>
          </cell>
          <cell r="E754">
            <v>25.649583483547985</v>
          </cell>
        </row>
        <row r="755">
          <cell r="D755">
            <v>1124.6979979099997</v>
          </cell>
          <cell r="E755">
            <v>23.699473093549159</v>
          </cell>
        </row>
        <row r="756">
          <cell r="D756">
            <v>1008.9952343900003</v>
          </cell>
          <cell r="E756">
            <v>20.413549223548671</v>
          </cell>
        </row>
        <row r="757">
          <cell r="D757">
            <v>867.89120434000017</v>
          </cell>
          <cell r="E757">
            <v>16.054564423548072</v>
          </cell>
        </row>
        <row r="758">
          <cell r="D758">
            <v>737.48613897999985</v>
          </cell>
          <cell r="E758">
            <v>14.866597183548265</v>
          </cell>
        </row>
        <row r="759">
          <cell r="D759">
            <v>622.91887960999998</v>
          </cell>
          <cell r="E759">
            <v>13.091186773548316</v>
          </cell>
        </row>
        <row r="760">
          <cell r="D760">
            <v>541.44955000999994</v>
          </cell>
          <cell r="E760">
            <v>11.833218123548249</v>
          </cell>
        </row>
        <row r="761">
          <cell r="D761">
            <v>482.09390937000001</v>
          </cell>
          <cell r="E761">
            <v>13.070056943548479</v>
          </cell>
        </row>
        <row r="762">
          <cell r="D762">
            <v>453.33441400999993</v>
          </cell>
          <cell r="E762">
            <v>14.377116003548053</v>
          </cell>
        </row>
        <row r="763">
          <cell r="D763">
            <v>459.00352186000009</v>
          </cell>
          <cell r="E763">
            <v>18.727498463548386</v>
          </cell>
        </row>
        <row r="764">
          <cell r="D764">
            <v>488.21769853000006</v>
          </cell>
          <cell r="E764">
            <v>16.082014633548738</v>
          </cell>
        </row>
        <row r="765">
          <cell r="D765">
            <v>564.43322597000019</v>
          </cell>
          <cell r="E765">
            <v>13.124328933548441</v>
          </cell>
        </row>
        <row r="766">
          <cell r="D766">
            <v>695.15674312999977</v>
          </cell>
          <cell r="E766">
            <v>14.172082743548344</v>
          </cell>
        </row>
        <row r="767">
          <cell r="D767">
            <v>835.5631222400001</v>
          </cell>
          <cell r="E767">
            <v>15.969708643548756</v>
          </cell>
        </row>
        <row r="768">
          <cell r="D768">
            <v>931.9530293200005</v>
          </cell>
          <cell r="E768">
            <v>20.341859733548063</v>
          </cell>
        </row>
        <row r="769">
          <cell r="D769">
            <v>975.80724285000031</v>
          </cell>
          <cell r="E769">
            <v>22.929358133548249</v>
          </cell>
        </row>
        <row r="770">
          <cell r="D770">
            <v>999.40694486999973</v>
          </cell>
          <cell r="E770">
            <v>23.562888403548186</v>
          </cell>
        </row>
        <row r="771">
          <cell r="D771">
            <v>1003.41389624</v>
          </cell>
          <cell r="E771">
            <v>23.531251213548103</v>
          </cell>
        </row>
        <row r="772">
          <cell r="D772">
            <v>992.06258546999982</v>
          </cell>
          <cell r="E772">
            <v>23.157158963548227</v>
          </cell>
        </row>
        <row r="773">
          <cell r="D773">
            <v>967.33146428000032</v>
          </cell>
          <cell r="E773">
            <v>21.467938283549074</v>
          </cell>
        </row>
        <row r="774">
          <cell r="D774">
            <v>971.82847203000063</v>
          </cell>
          <cell r="E774">
            <v>21.899361953548578</v>
          </cell>
        </row>
        <row r="775">
          <cell r="D775">
            <v>1003.8761481300003</v>
          </cell>
          <cell r="E775">
            <v>22.849355623548036</v>
          </cell>
        </row>
        <row r="776">
          <cell r="D776">
            <v>1104.6619469600005</v>
          </cell>
          <cell r="E776">
            <v>26.867740643548359</v>
          </cell>
        </row>
        <row r="777">
          <cell r="D777">
            <v>1160.9027997999999</v>
          </cell>
          <cell r="E777">
            <v>34.186804023548575</v>
          </cell>
        </row>
        <row r="778">
          <cell r="D778">
            <v>1162.1814181100003</v>
          </cell>
          <cell r="E778">
            <v>35.545783853548755</v>
          </cell>
        </row>
        <row r="779">
          <cell r="D779">
            <v>1142.4445327400003</v>
          </cell>
          <cell r="E779">
            <v>30.835692993548719</v>
          </cell>
        </row>
        <row r="780">
          <cell r="D780">
            <v>1041.9655757000003</v>
          </cell>
          <cell r="E780">
            <v>24.80235442354865</v>
          </cell>
        </row>
        <row r="781">
          <cell r="D781">
            <v>882.11068982000006</v>
          </cell>
          <cell r="E781">
            <v>21.918810123548383</v>
          </cell>
        </row>
        <row r="782">
          <cell r="D782">
            <v>711.87146861999997</v>
          </cell>
          <cell r="E782">
            <v>17.098173183548738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05-02-2024</v>
          </cell>
          <cell r="C855" t="str">
            <v>06-02-2024</v>
          </cell>
          <cell r="D855" t="str">
            <v>07-02-2024</v>
          </cell>
          <cell r="E855" t="str">
            <v>08-02-2024</v>
          </cell>
          <cell r="F855" t="str">
            <v>09-02-2024</v>
          </cell>
          <cell r="G855" t="str">
            <v>10-02-2024</v>
          </cell>
          <cell r="H855" t="str">
            <v>11-02-2024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>
        <row r="10">
          <cell r="E10">
            <v>796.45</v>
          </cell>
        </row>
        <row r="11">
          <cell r="E11">
            <v>607.37</v>
          </cell>
        </row>
        <row r="12">
          <cell r="E12">
            <v>560.55999999999995</v>
          </cell>
        </row>
        <row r="13">
          <cell r="E13">
            <v>567.35</v>
          </cell>
        </row>
        <row r="14">
          <cell r="E14">
            <v>576.45000000000005</v>
          </cell>
        </row>
        <row r="15">
          <cell r="E15">
            <v>735.06</v>
          </cell>
        </row>
        <row r="16">
          <cell r="E16">
            <v>1058.69</v>
          </cell>
        </row>
        <row r="17">
          <cell r="E17">
            <v>1349.77</v>
          </cell>
        </row>
        <row r="18">
          <cell r="E18">
            <v>1461.93</v>
          </cell>
        </row>
        <row r="19">
          <cell r="E19">
            <v>1407.59</v>
          </cell>
        </row>
        <row r="20">
          <cell r="E20">
            <v>1225.9100000000001</v>
          </cell>
        </row>
        <row r="21">
          <cell r="E21">
            <v>1055.8699999999999</v>
          </cell>
        </row>
        <row r="22">
          <cell r="E22">
            <v>1058.79</v>
          </cell>
        </row>
        <row r="23">
          <cell r="E23">
            <v>1066.6600000000001</v>
          </cell>
        </row>
        <row r="24">
          <cell r="E24">
            <v>1248.69</v>
          </cell>
        </row>
        <row r="25">
          <cell r="E25">
            <v>1299.1400000000001</v>
          </cell>
        </row>
        <row r="26">
          <cell r="E26">
            <v>1370.13</v>
          </cell>
        </row>
        <row r="27">
          <cell r="E27">
            <v>1540.68</v>
          </cell>
        </row>
        <row r="28">
          <cell r="E28">
            <v>1616.71</v>
          </cell>
        </row>
        <row r="29">
          <cell r="E29">
            <v>1609.22</v>
          </cell>
        </row>
        <row r="30">
          <cell r="E30">
            <v>1574.83</v>
          </cell>
        </row>
        <row r="31">
          <cell r="E31">
            <v>1450.04</v>
          </cell>
        </row>
        <row r="32">
          <cell r="E32">
            <v>1211.95</v>
          </cell>
        </row>
        <row r="33">
          <cell r="E33">
            <v>950.44</v>
          </cell>
        </row>
      </sheetData>
      <sheetData sheetId="4">
        <row r="16">
          <cell r="B16">
            <v>60</v>
          </cell>
          <cell r="C16">
            <v>55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115</v>
          </cell>
        </row>
        <row r="17">
          <cell r="B17">
            <v>60</v>
          </cell>
          <cell r="C17">
            <v>55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115</v>
          </cell>
        </row>
        <row r="18">
          <cell r="B18">
            <v>60</v>
          </cell>
          <cell r="C18">
            <v>55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115</v>
          </cell>
        </row>
        <row r="19">
          <cell r="B19">
            <v>60</v>
          </cell>
          <cell r="C19">
            <v>55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115</v>
          </cell>
        </row>
        <row r="20">
          <cell r="B20">
            <v>60</v>
          </cell>
          <cell r="C20">
            <v>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115</v>
          </cell>
        </row>
        <row r="21">
          <cell r="B21">
            <v>60</v>
          </cell>
          <cell r="C21">
            <v>55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115</v>
          </cell>
        </row>
        <row r="22">
          <cell r="B22">
            <v>65</v>
          </cell>
          <cell r="C22">
            <v>50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115</v>
          </cell>
        </row>
        <row r="23">
          <cell r="B23">
            <v>65</v>
          </cell>
          <cell r="C23">
            <v>50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115</v>
          </cell>
        </row>
        <row r="24">
          <cell r="B24">
            <v>65</v>
          </cell>
          <cell r="C24">
            <v>50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115</v>
          </cell>
        </row>
        <row r="25">
          <cell r="B25">
            <v>65</v>
          </cell>
          <cell r="C25">
            <v>50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115</v>
          </cell>
        </row>
        <row r="26">
          <cell r="B26">
            <v>65</v>
          </cell>
          <cell r="C26">
            <v>50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115</v>
          </cell>
        </row>
        <row r="27">
          <cell r="B27">
            <v>65</v>
          </cell>
          <cell r="C27">
            <v>50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115</v>
          </cell>
        </row>
        <row r="28">
          <cell r="B28">
            <v>65</v>
          </cell>
          <cell r="C28">
            <v>50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115</v>
          </cell>
        </row>
        <row r="29">
          <cell r="B29">
            <v>65</v>
          </cell>
          <cell r="C29">
            <v>50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115</v>
          </cell>
        </row>
        <row r="30">
          <cell r="B30">
            <v>65</v>
          </cell>
          <cell r="C30">
            <v>50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115</v>
          </cell>
        </row>
        <row r="31">
          <cell r="B31">
            <v>65</v>
          </cell>
          <cell r="C31">
            <v>50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115</v>
          </cell>
        </row>
        <row r="32">
          <cell r="B32">
            <v>65</v>
          </cell>
          <cell r="C32">
            <v>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115</v>
          </cell>
        </row>
        <row r="33">
          <cell r="B33">
            <v>65</v>
          </cell>
          <cell r="C33">
            <v>50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115</v>
          </cell>
        </row>
        <row r="34">
          <cell r="B34">
            <v>65</v>
          </cell>
          <cell r="C34">
            <v>50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115</v>
          </cell>
        </row>
        <row r="35">
          <cell r="B35">
            <v>65</v>
          </cell>
          <cell r="C35">
            <v>50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115</v>
          </cell>
        </row>
        <row r="36">
          <cell r="B36">
            <v>65</v>
          </cell>
          <cell r="C36">
            <v>50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115</v>
          </cell>
        </row>
        <row r="37">
          <cell r="B37">
            <v>65</v>
          </cell>
          <cell r="C37">
            <v>50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115</v>
          </cell>
        </row>
        <row r="38">
          <cell r="B38">
            <v>65</v>
          </cell>
          <cell r="C38">
            <v>50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115</v>
          </cell>
        </row>
        <row r="39">
          <cell r="B39">
            <v>65</v>
          </cell>
          <cell r="C39">
            <v>50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115</v>
          </cell>
        </row>
        <row r="40">
          <cell r="B40">
            <v>63.75</v>
          </cell>
          <cell r="C40">
            <v>51.25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115</v>
          </cell>
        </row>
        <row r="217">
          <cell r="B217" t="str">
            <v>05-02-2024</v>
          </cell>
          <cell r="C217" t="str">
            <v>06-02-2024</v>
          </cell>
          <cell r="D217" t="str">
            <v>07-02-2024</v>
          </cell>
          <cell r="E217" t="str">
            <v>08-02-2024</v>
          </cell>
          <cell r="F217" t="str">
            <v>09-02-2024</v>
          </cell>
          <cell r="G217" t="str">
            <v>10-02-2024</v>
          </cell>
          <cell r="H217" t="str">
            <v>11-02-2024</v>
          </cell>
        </row>
        <row r="218">
          <cell r="B218">
            <v>11</v>
          </cell>
          <cell r="C218">
            <v>11</v>
          </cell>
          <cell r="D218">
            <v>11</v>
          </cell>
          <cell r="E218">
            <v>11</v>
          </cell>
          <cell r="F218">
            <v>11</v>
          </cell>
          <cell r="G218">
            <v>11</v>
          </cell>
          <cell r="H218">
            <v>11</v>
          </cell>
        </row>
        <row r="219">
          <cell r="B219">
            <v>40</v>
          </cell>
          <cell r="C219">
            <v>40</v>
          </cell>
          <cell r="D219">
            <v>40</v>
          </cell>
          <cell r="E219">
            <v>40</v>
          </cell>
          <cell r="F219">
            <v>40</v>
          </cell>
          <cell r="G219">
            <v>40</v>
          </cell>
          <cell r="H219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blikime AL"/>
      <sheetName val="Publikime EN"/>
      <sheetName val="Info "/>
      <sheetName val="D-1"/>
      <sheetName val="W-1"/>
    </sheetNames>
    <sheetDataSet>
      <sheetData sheetId="0" refreshError="1">
        <row r="2">
          <cell r="B2">
            <v>44867</v>
          </cell>
        </row>
        <row r="40">
          <cell r="D40">
            <v>1</v>
          </cell>
          <cell r="E40">
            <v>2</v>
          </cell>
          <cell r="F40">
            <v>3</v>
          </cell>
          <cell r="G40">
            <v>4</v>
          </cell>
        </row>
        <row r="154">
          <cell r="H154">
            <v>1150000</v>
          </cell>
        </row>
        <row r="343">
          <cell r="E343" t="str">
            <v>N/a</v>
          </cell>
        </row>
        <row r="344">
          <cell r="E344" t="str">
            <v>N/a</v>
          </cell>
        </row>
        <row r="345">
          <cell r="E345" t="str">
            <v>N/a</v>
          </cell>
        </row>
        <row r="346">
          <cell r="E346" t="str">
            <v>N/a</v>
          </cell>
        </row>
        <row r="347">
          <cell r="E347" t="str">
            <v>N/a</v>
          </cell>
        </row>
        <row r="348">
          <cell r="E348" t="str">
            <v>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C2B8D9-80E4-4085-9B16-5DE7B6269801}" name="Table3" displayName="Table3" ref="C41:G43" headerRowCount="0" totalsRowShown="0" headerRowDxfId="672" dataDxfId="671" headerRowBorderDxfId="669" tableBorderDxfId="670" totalsRowBorderDxfId="668">
  <tableColumns count="5">
    <tableColumn id="1" xr3:uid="{4F6B8BC0-4D8F-4125-868F-ED7C0A33FCCD}" name="Java" headerRowDxfId="667" dataDxfId="666"/>
    <tableColumn id="2" xr3:uid="{93B435DF-2B2E-4684-83CD-572A021339A6}" name="0" headerRowDxfId="665" dataDxfId="664"/>
    <tableColumn id="3" xr3:uid="{8157A8E5-A615-491E-A0FD-C6E9B82FA5D1}" name="Java 43" headerRowDxfId="663" dataDxfId="662"/>
    <tableColumn id="4" xr3:uid="{2AE70D79-80D6-4153-97BD-98D94E843588}" name="Java 44" headerRowDxfId="661" dataDxfId="660"/>
    <tableColumn id="5" xr3:uid="{72772ABF-EC0F-4AEC-A7FA-27F2DB09E52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4070591-EE53-4C2A-9D9B-B58CAD210295}" name="Table14" displayName="Table14" ref="C274:E280" totalsRowShown="0" headerRowDxfId="579" dataDxfId="578" headerRowBorderDxfId="576" tableBorderDxfId="577" totalsRowBorderDxfId="575">
  <autoFilter ref="C274:E280" xr:uid="{94070591-EE53-4C2A-9D9B-B58CAD210295}"/>
  <tableColumns count="3">
    <tableColumn id="1" xr3:uid="{16EE9BFB-3633-4CA1-98AF-23210ED2F0BB}" name="Zona 1" dataDxfId="574"/>
    <tableColumn id="2" xr3:uid="{D7F23FB8-7955-4A73-97E8-840D8B95D19D}" name="Zona 2" dataDxfId="573"/>
    <tableColumn id="3" xr3:uid="{0C4B2B47-7FB8-424F-859A-18230FF465C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70C81EC-1A12-4981-B48E-4F1970B658A6}" name="Table1316" displayName="Table1316" ref="C294:E300" totalsRowShown="0" headerRowDxfId="571" dataDxfId="570" headerRowBorderDxfId="568" tableBorderDxfId="569" totalsRowBorderDxfId="567">
  <tableColumns count="3">
    <tableColumn id="1" xr3:uid="{016517ED-F556-4862-A22D-90D8E0948998}" name="Zona 1" dataDxfId="566"/>
    <tableColumn id="2" xr3:uid="{6CDB4D8B-4D9D-483E-AF97-5959B03B6B24}" name="Zona 2" dataDxfId="565"/>
    <tableColumn id="3" xr3:uid="{FD5DA0C3-060C-4154-B556-11C732756C5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6EEC386-B647-4D40-9031-41BDABD9BFD2}" name="Table1417" displayName="Table1417" ref="C304:E310" totalsRowShown="0" headerRowDxfId="563" dataDxfId="562" headerRowBorderDxfId="560" tableBorderDxfId="561" totalsRowBorderDxfId="559">
  <autoFilter ref="C304:E310" xr:uid="{A6EEC386-B647-4D40-9031-41BDABD9BFD2}"/>
  <tableColumns count="3">
    <tableColumn id="1" xr3:uid="{0C5E7275-3E78-48B9-A164-4EA248E51B45}" name="Zona 1" dataDxfId="558"/>
    <tableColumn id="2" xr3:uid="{3EFD72DD-9FFF-4224-BBCA-757189390F49}" name="Zona 2" dataDxfId="557"/>
    <tableColumn id="3" xr3:uid="{E53D3E8C-B94C-4CBB-ABF2-9E92AA458E3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F1F2563-1DAA-4CFC-91FE-9C4EF5B5A697}" name="Table141718" displayName="Table141718" ref="C325:E331" totalsRowShown="0" headerRowDxfId="555" dataDxfId="554" headerRowBorderDxfId="552" tableBorderDxfId="553" totalsRowBorderDxfId="551">
  <autoFilter ref="C325:E331" xr:uid="{8F1F2563-1DAA-4CFC-91FE-9C4EF5B5A697}"/>
  <tableColumns count="3">
    <tableColumn id="1" xr3:uid="{9073F467-80FC-42E1-8F1D-97E56CDF9860}" name="Zona 1" dataDxfId="550"/>
    <tableColumn id="2" xr3:uid="{8E859BB1-7090-4F3C-A205-3B42610BBF5F}" name="Zona 2" dataDxfId="549"/>
    <tableColumn id="3" xr3:uid="{29E3FFE5-E8FE-4E57-AD76-FA8436F13F3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1570301-87B2-454F-8444-5B28F4726D41}" name="Table14171819" displayName="Table14171819" ref="C335:E341" totalsRowShown="0" headerRowDxfId="547" dataDxfId="546" headerRowBorderDxfId="544" tableBorderDxfId="545" totalsRowBorderDxfId="543">
  <autoFilter ref="C335:E341" xr:uid="{91570301-87B2-454F-8444-5B28F4726D41}"/>
  <tableColumns count="3">
    <tableColumn id="1" xr3:uid="{00E0BFCB-4A42-406F-B48E-993B67BF76A2}" name="Zona 1" dataDxfId="542"/>
    <tableColumn id="2" xr3:uid="{E26F7956-4A8F-4C0B-AA26-7EBEBC4925A4}" name="Zona 2" dataDxfId="541"/>
    <tableColumn id="3" xr3:uid="{09B91C5B-F16D-4D15-9B3E-33DD5FA6C77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46BCF63-FFC4-4F59-959F-7F34A73F222E}" name="Table1417181920" displayName="Table1417181920" ref="C349:E355" totalsRowShown="0" headerRowDxfId="539" dataDxfId="538" headerRowBorderDxfId="536" tableBorderDxfId="537" totalsRowBorderDxfId="535">
  <autoFilter ref="C349:E355" xr:uid="{146BCF63-FFC4-4F59-959F-7F34A73F222E}"/>
  <tableColumns count="3">
    <tableColumn id="1" xr3:uid="{B102E688-D3B0-49A1-AC67-13E03963CB38}" name="Zona 1" dataDxfId="534"/>
    <tableColumn id="2" xr3:uid="{B12DDABF-8DB3-439D-B966-873E004D7FA2}" name="Zona 2" dataDxfId="533"/>
    <tableColumn id="3" xr3:uid="{4FE2DEC5-3D05-49EB-9179-47048E060CC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9BA4EEB-02A5-4440-A24D-86D6A59B2EA8}" name="Table20" displayName="Table20" ref="C406:G445" totalsRowShown="0" headerRowDxfId="531" dataDxfId="530" headerRowBorderDxfId="528" tableBorderDxfId="529" totalsRowBorderDxfId="527">
  <autoFilter ref="C406:G445" xr:uid="{E9BA4EEB-02A5-4440-A24D-86D6A59B2EA8}"/>
  <tableColumns count="5">
    <tableColumn id="1" xr3:uid="{9476EB28-94F5-4A5B-9ABF-53E83C8756B7}" name="Centrali" dataDxfId="526"/>
    <tableColumn id="2" xr3:uid="{69E9AA98-B4E5-430E-BF17-9E181152A91D}" name="Kapaciteti instaluar MW" dataDxfId="525"/>
    <tableColumn id="3" xr3:uid="{B66DD150-7104-4DCB-B8CD-D7E35C696AD0}" name="Tensioni" dataDxfId="524"/>
    <tableColumn id="5" xr3:uid="{0699E102-298E-49A2-BF88-9E1B5C130A84}" name="Lloji gjenerimit" dataDxfId="523"/>
    <tableColumn id="4" xr3:uid="{5B84B5DC-0D4F-4348-8D98-D87A3622954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81DD658-5710-4D69-BFB4-81BC26377144}" name="Table21" displayName="Table21" ref="D450:E474" totalsRowShown="0" headerRowDxfId="521" dataDxfId="520" headerRowBorderDxfId="518" tableBorderDxfId="519" totalsRowBorderDxfId="517">
  <autoFilter ref="D450:E474" xr:uid="{B81DD658-5710-4D69-BFB4-81BC26377144}"/>
  <tableColumns count="2">
    <tableColumn id="1" xr3:uid="{B7251464-8040-468A-94C1-1C3DBD17194A}" name="Ora" dataDxfId="516"/>
    <tableColumn id="2" xr3:uid="{EB38AEC2-DBC9-4044-92CF-F595B8D2AE53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76D72EF-14D4-490E-9872-6F05CCA5EEA6}" name="Table2024" displayName="Table2024" ref="B504:G512" totalsRowShown="0" headerRowDxfId="514" dataDxfId="513" headerRowBorderDxfId="511" tableBorderDxfId="512" totalsRowBorderDxfId="510">
  <autoFilter ref="B504:G512" xr:uid="{376D72EF-14D4-490E-9872-6F05CCA5EEA6}"/>
  <tableColumns count="6">
    <tableColumn id="1" xr3:uid="{C9A94BBF-5956-489E-A73C-0DC7393EEBB3}" name="Centrali" dataDxfId="509"/>
    <tableColumn id="6" xr3:uid="{B4EE2457-53E2-4469-8F52-E43AADFCF63E}" name="Njesia" dataDxfId="508"/>
    <tableColumn id="2" xr3:uid="{6F9FCF5E-092C-4C57-AB5B-5DD12A317A1B}" name="Kapaciteti instaluar MW" dataDxfId="507"/>
    <tableColumn id="3" xr3:uid="{3FF11290-BBFE-4D15-95B9-722A0AD45198}" name="Tensioni" dataDxfId="506"/>
    <tableColumn id="4" xr3:uid="{2997D08C-F16D-49FE-A048-0E64B83587A1}" name="Vendndodhja" dataDxfId="505"/>
    <tableColumn id="5" xr3:uid="{2AE85B4C-1CF5-4E25-AD13-268CEB4AE73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1B1C95B-B929-48C9-AE01-185FEDC19F86}" name="Table24" displayName="Table24" ref="C391:E396" totalsRowShown="0" headerRowDxfId="503" dataDxfId="502" headerRowBorderDxfId="500" tableBorderDxfId="501" totalsRowBorderDxfId="499">
  <autoFilter ref="C391:E396" xr:uid="{01B1C95B-B929-48C9-AE01-185FEDC19F86}"/>
  <tableColumns count="3">
    <tableColumn id="1" xr3:uid="{6E07F448-5343-402B-BDC5-C6FBF90BE925}" name="Elementi" dataDxfId="498"/>
    <tableColumn id="2" xr3:uid="{99B12FC7-75AC-4AB3-BBB3-E2D4E1838D21}" name="Tipi" dataDxfId="497"/>
    <tableColumn id="3" xr3:uid="{0687A954-B825-4934-AEF3-6FDAD5204A2A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D26EAC-002C-418A-A601-E0EA303A8860}" name="Table4" displayName="Table4" ref="C71:E123" totalsRowShown="0" headerRowDxfId="657" dataDxfId="656" headerRowBorderDxfId="654" tableBorderDxfId="655" totalsRowBorderDxfId="653">
  <autoFilter ref="C71:E123" xr:uid="{FAD26EAC-002C-418A-A601-E0EA303A8860}"/>
  <tableColumns count="3">
    <tableColumn id="1" xr3:uid="{2EB8BF43-6157-4BA9-AEDB-2C2DE09DAED9}" name="Java" dataDxfId="652"/>
    <tableColumn id="2" xr3:uid="{334CD5B5-839C-4664-9285-F2F167039A00}" name="Min (MW)" dataDxfId="651"/>
    <tableColumn id="3" xr3:uid="{BABB6AA5-B30E-437D-A685-C617C0EAFE5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27F67CC-9A99-4DE5-A734-B35EF55FE117}" name="Table2" displayName="Table2" ref="A559:H584" totalsRowShown="0" headerRowDxfId="495" dataDxfId="494" headerRowBorderDxfId="492" tableBorderDxfId="493" totalsRowBorderDxfId="491">
  <autoFilter ref="A559:H584" xr:uid="{B27F67CC-9A99-4DE5-A734-B35EF55FE117}"/>
  <tableColumns count="8">
    <tableColumn id="1" xr3:uid="{CADFC8F5-BBCE-472C-A94D-C5B83DC61B31}" name="Ora" dataDxfId="490"/>
    <tableColumn id="2" xr3:uid="{598BFE3F-60DD-4C56-A4A8-A389E20FEF5C}" name="aFRR+" dataDxfId="489"/>
    <tableColumn id="3" xr3:uid="{4E66D8CD-9BEB-42AA-8EA4-5B0505D192C1}" name="aFRR-" dataDxfId="488"/>
    <tableColumn id="4" xr3:uid="{E4EA113F-D20F-471B-AD5D-B118D5594D76}" name="mFRR+" dataDxfId="487"/>
    <tableColumn id="5" xr3:uid="{B37E1AD9-28CA-458F-9DA0-057862A89797}" name="mFRR-" dataDxfId="486"/>
    <tableColumn id="6" xr3:uid="{5853789E-7617-4A31-AE2A-180013FEA079}" name="RR+" dataDxfId="485"/>
    <tableColumn id="7" xr3:uid="{B52A7FE2-D668-4F6B-AA70-6672BF9AA6AA}" name="RR-" dataDxfId="484"/>
    <tableColumn id="8" xr3:uid="{4F005482-ACE7-4020-B98D-F0A1A4AD7B5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A565994-DE09-4CCE-B7E3-E4948BA99340}" name="Table5" displayName="Table5" ref="C614:E782" totalsRowShown="0" headerRowDxfId="482" headerRowBorderDxfId="480" tableBorderDxfId="481" totalsRowBorderDxfId="479">
  <autoFilter ref="C614:E782" xr:uid="{7A565994-DE09-4CCE-B7E3-E4948BA99340}"/>
  <tableColumns count="3">
    <tableColumn id="1" xr3:uid="{18AEAD98-8EC6-4D0C-A4D8-7AE0D7377AC7}" name="Ora" dataDxfId="478"/>
    <tableColumn id="2" xr3:uid="{E4744F63-66A7-4F02-83C3-08E052BF1CE8}" name="Ngarkesa (MWh)" dataDxfId="477"/>
    <tableColumn id="3" xr3:uid="{59A1CA81-FC26-4E15-9A74-D52AB422ABE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13B26CA-FDA1-4333-B481-7EEA7C0BBEC8}" name="Table6" displayName="Table6" ref="C814:E826" totalsRowShown="0" headerRowDxfId="475" dataDxfId="474" headerRowBorderDxfId="472" tableBorderDxfId="473" totalsRowBorderDxfId="471">
  <autoFilter ref="C814:E826" xr:uid="{613B26CA-FDA1-4333-B481-7EEA7C0BBEC8}"/>
  <tableColumns count="3">
    <tableColumn id="1" xr3:uid="{5B95E2CA-2D67-43F6-AC7F-E51D0AA3367C}" name="Muaji" dataDxfId="470"/>
    <tableColumn id="2" xr3:uid="{59F7273C-7B56-438D-9C21-D2AED0D15BCA}" name="Ngarkesa Mes." dataDxfId="469"/>
    <tableColumn id="3" xr3:uid="{44B1FF51-D26B-4508-9392-48720983D20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3BBCEFD-80E3-4BD3-96BB-4137F66831DD}" name="Table127" displayName="Table127" ref="A856:H858" headerRowCount="0" totalsRowShown="0" headerRowDxfId="467" dataDxfId="466" headerRowBorderDxfId="464" tableBorderDxfId="465" totalsRowBorderDxfId="463">
  <tableColumns count="8">
    <tableColumn id="1" xr3:uid="{5F701C2A-1A0A-4CFC-B154-827566335130}" name="Data" headerRowDxfId="462" dataDxfId="461"/>
    <tableColumn id="2" xr3:uid="{9F9A1938-500B-412A-9798-898302B6FFF8}" name="10-26-2020" headerRowDxfId="460" dataDxfId="459"/>
    <tableColumn id="3" xr3:uid="{558585D4-AC30-4A4E-83F3-84D3C10892ED}" name="10-27-2020" headerRowDxfId="458" dataDxfId="457"/>
    <tableColumn id="4" xr3:uid="{266FEF40-675D-426E-B368-A8E098B79178}" name="10-28-2020" headerRowDxfId="456" dataDxfId="455"/>
    <tableColumn id="5" xr3:uid="{557E4051-1396-4FF3-8FBE-D66907C2DEE7}" name="10-29-2020" headerRowDxfId="454" dataDxfId="453"/>
    <tableColumn id="6" xr3:uid="{19DC0424-F982-41BB-9F8B-94DDE305C926}" name="10-30-2020" headerRowDxfId="452" dataDxfId="451"/>
    <tableColumn id="7" xr3:uid="{119EC27D-938D-44DE-A9F2-D7CE95E232A2}" name="10-31-2020" headerRowDxfId="450" dataDxfId="449"/>
    <tableColumn id="8" xr3:uid="{763029D9-8F4C-42C6-9B05-0911437C8AE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BE4255D-EF36-49DF-9056-314AEC7ED9B7}" name="Table27" displayName="Table27" ref="C883:F884" headerRowDxfId="446" headerRowBorderDxfId="444" tableBorderDxfId="445" totalsRowBorderDxfId="443">
  <autoFilter ref="C883:F884" xr:uid="{DBE4255D-EF36-49DF-9056-314AEC7ED9B7}"/>
  <tableColumns count="4">
    <tableColumn id="1" xr3:uid="{4629D5EE-A1D7-447C-951E-A310D12C896E}" name="Nr." totalsRowLabel="Total" dataDxfId="441" totalsRowDxfId="442"/>
    <tableColumn id="2" xr3:uid="{7CA0E9F6-B916-48F1-B980-599FE7A6E5D9}" name="Nenstacioni" dataDxfId="439" totalsRowDxfId="440"/>
    <tableColumn id="3" xr3:uid="{801CE013-82A2-4711-8E6A-BEFD2425834F}" name="Ora" dataDxfId="437" totalsRowDxfId="438"/>
    <tableColumn id="4" xr3:uid="{59B0F7EE-8787-46DE-BFAB-2A2EED6B53B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7702DF2-C95B-4FF4-927E-447E78D0CF4F}" name="Table2729" displayName="Table2729" ref="C888:F889" headerRowDxfId="434" headerRowBorderDxfId="432" tableBorderDxfId="433" totalsRowBorderDxfId="431">
  <autoFilter ref="C888:F889" xr:uid="{67702DF2-C95B-4FF4-927E-447E78D0CF4F}"/>
  <tableColumns count="4">
    <tableColumn id="1" xr3:uid="{7B70DCEA-7C06-443F-A0C6-4BE29B74B3EC}" name="Nr." totalsRowLabel="Total" dataDxfId="429" totalsRowDxfId="430"/>
    <tableColumn id="2" xr3:uid="{98E9DAF4-A42A-4902-A908-249107C7C206}" name="Nenstacioni" dataDxfId="427" totalsRowDxfId="428"/>
    <tableColumn id="3" xr3:uid="{A0A5BB55-2EA9-4C0B-B640-674A2221D818}" name="Ora" dataDxfId="425" totalsRowDxfId="426"/>
    <tableColumn id="4" xr3:uid="{59B85C85-A350-474F-9FFA-68D0D07A155E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55324D0-3CC0-4D8E-BD8E-6C6E155B3136}" name="Table29" displayName="Table29" ref="C159:F183" totalsRowShown="0" headerRowDxfId="422" dataDxfId="421" headerRowBorderDxfId="419" tableBorderDxfId="420" totalsRowBorderDxfId="418">
  <autoFilter ref="C159:F183" xr:uid="{855324D0-3CC0-4D8E-BD8E-6C6E155B3136}"/>
  <tableColumns count="4">
    <tableColumn id="1" xr3:uid="{71E5382F-0CB8-4C0D-A62F-7A45899EE4CA}" name="Ora" dataDxfId="417"/>
    <tableColumn id="2" xr3:uid="{45FBF499-9E4E-4F72-9D0A-DC966CA16DA9}" name="Prodhimi" dataDxfId="416"/>
    <tableColumn id="3" xr3:uid="{3E977F1E-FBB0-48FF-A17D-668ECA3CAA91}" name="Shkembimi" dataDxfId="415"/>
    <tableColumn id="4" xr3:uid="{0F3C9E96-18B8-433D-BD36-6D1E8D993014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A56D588-86C6-4277-AB5C-94A0DF911540}" name="Table1426" displayName="Table1426" ref="C284:E290" totalsRowShown="0" headerRowDxfId="413" dataDxfId="412" headerRowBorderDxfId="410" tableBorderDxfId="411" totalsRowBorderDxfId="409">
  <autoFilter ref="C284:E290" xr:uid="{5A56D588-86C6-4277-AB5C-94A0DF911540}"/>
  <tableColumns count="3">
    <tableColumn id="1" xr3:uid="{94DFD065-2440-4EE4-A8DA-23DFF9CBF4F3}" name="Zona 1" dataDxfId="408"/>
    <tableColumn id="2" xr3:uid="{14E3063B-FEE9-4224-8ECA-33C2C5FA584C}" name="Zona 2" dataDxfId="407"/>
    <tableColumn id="3" xr3:uid="{2F2E2CA0-DADE-4ACB-AF5A-7087E33FE47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A90F8B7-A42F-4929-B8D8-8D24968854E5}" name="Table141731" displayName="Table141731" ref="C314:E320" totalsRowShown="0" headerRowDxfId="405" dataDxfId="404" headerRowBorderDxfId="402" tableBorderDxfId="403" totalsRowBorderDxfId="401">
  <autoFilter ref="C314:E320" xr:uid="{CA90F8B7-A42F-4929-B8D8-8D24968854E5}"/>
  <tableColumns count="3">
    <tableColumn id="1" xr3:uid="{3DC8A1CD-A083-468D-944F-CE42830C6BD4}" name="Zona 1" dataDxfId="400"/>
    <tableColumn id="2" xr3:uid="{8F03FA48-2B59-4D8A-9D85-AE85C4C404E0}" name="Zona 2" dataDxfId="399"/>
    <tableColumn id="3" xr3:uid="{B8CA2F0E-8022-45A0-9599-80429283599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61556E9-1482-4B97-9DE7-8BBBA86BFD2E}" name="Table1" displayName="Table1" ref="A11:H13" headerRowCount="0" totalsRowShown="0" headerRowDxfId="397" dataDxfId="396" headerRowBorderDxfId="394" tableBorderDxfId="395" totalsRowBorderDxfId="393">
  <tableColumns count="8">
    <tableColumn id="1" xr3:uid="{8379B3B9-E342-46D8-8C04-E602DD228798}" name="Data" headerRowDxfId="392" dataDxfId="391"/>
    <tableColumn id="2" xr3:uid="{F606CA60-D91E-4244-8668-F526A7667742}" name="0.1.1900" headerRowDxfId="390" dataDxfId="389"/>
    <tableColumn id="3" xr3:uid="{67FE4269-ED6F-4DC4-A23A-B5A9236584EC}" name="10-27-2020" headerRowDxfId="388" dataDxfId="387"/>
    <tableColumn id="4" xr3:uid="{254F657D-9A28-408D-9232-AF2A2F04131D}" name="10-28-2020" headerRowDxfId="386" dataDxfId="385"/>
    <tableColumn id="5" xr3:uid="{6DE0A2CF-4B99-4529-A34E-3E5A87675D49}" name="10-29-2020" headerRowDxfId="384" dataDxfId="383"/>
    <tableColumn id="6" xr3:uid="{717FE964-B239-4CBE-A769-5F484557457F}" name="10-30-2020" headerRowDxfId="382" dataDxfId="381"/>
    <tableColumn id="7" xr3:uid="{8178CEDC-0E4F-429F-9729-FB871CFC13BC}" name="10-31-2020" headerRowDxfId="380" dataDxfId="379"/>
    <tableColumn id="8" xr3:uid="{AD1D31A5-F23D-48DC-9C54-F85AA30DA3C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C51BAA-32F8-437C-B066-0DFC0B6D8979}" name="Table7" displayName="Table7" ref="B215:G223" totalsRowShown="0" headerRowDxfId="649" headerRowBorderDxfId="647" tableBorderDxfId="648" totalsRowBorderDxfId="646" dataCellStyle="Normal">
  <autoFilter ref="B215:G223" xr:uid="{ECC51BAA-32F8-437C-B066-0DFC0B6D8979}"/>
  <tableColumns count="6">
    <tableColumn id="1" xr3:uid="{0F491049-A60D-42F7-A4CC-34D782503D40}" name="Elementi" dataDxfId="645" dataCellStyle="Normal"/>
    <tableColumn id="2" xr3:uid="{DF584562-B53F-469C-9184-1FA9D13FF070}" name="Fillimi" dataDxfId="644" dataCellStyle="Normal"/>
    <tableColumn id="3" xr3:uid="{97F0BDD5-02BD-4DF0-8655-B9E34F87C992}" name="Perfundimi" dataDxfId="643" dataCellStyle="Normal"/>
    <tableColumn id="4" xr3:uid="{B9D9015F-307C-46E6-A59F-0F9CC4AAF903}" name="Vendndodhja" dataCellStyle="Normal"/>
    <tableColumn id="5" xr3:uid="{130ADBD4-4BDE-4778-8024-669E9586FB7D}" name="Impakti ne kapacitetin kufitar" dataCellStyle="Normal"/>
    <tableColumn id="6" xr3:uid="{A549951A-DC67-4948-AAF1-F9528AF6B1E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6E64052-45B2-4DE3-BAA1-5E818B22AF32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F4A3AF2E-F383-49F2-AF77-147754E95B9A}" name="Ora" dataDxfId="372" dataCellStyle="Normal"/>
    <tableColumn id="2" xr3:uid="{A2D6856F-A123-4FC8-BE0B-0A7395631336}" name=" Bistrice-Myrtos" dataDxfId="371" dataCellStyle="Normal"/>
    <tableColumn id="3" xr3:uid="{C9F348F6-1BFF-4AFC-B330-BE3FD0909D8E}" name=" FIERZE-PRIZREN" dataDxfId="370" dataCellStyle="Normal"/>
    <tableColumn id="4" xr3:uid="{B1695BB5-E6C9-4195-AAB1-D66A8CD01DA0}" name="KOPLIK-PODGORICA" dataDxfId="369" dataCellStyle="Normal"/>
    <tableColumn id="5" xr3:uid="{DAC69ABA-93C4-4653-99D6-B5361FE9C5DE}" name="KOMAN-KOSOVA" dataDxfId="368" dataCellStyle="Normal"/>
    <tableColumn id="6" xr3:uid="{E3919191-49AA-45F0-8180-EE72A532A083}" name="TIRANA2-PODGORICE" dataDxfId="367" dataCellStyle="Normal"/>
    <tableColumn id="7" xr3:uid="{72A69B56-B023-4D4C-B916-64F14222FD1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4CC51A5-34C8-4051-91B3-89291D467C52}" name="Table37" displayName="Table37" ref="A518:I542" totalsRowShown="0" headerRowDxfId="365" headerRowBorderDxfId="363" tableBorderDxfId="364" totalsRowBorderDxfId="362">
  <tableColumns count="9">
    <tableColumn id="1" xr3:uid="{D1D00963-997F-4D61-9F01-E340FE4D947B}" name="Ora" dataDxfId="361"/>
    <tableColumn id="2" xr3:uid="{35BB2A34-FC87-4546-AFD4-384F439EE84F}" name="Fierze 1" dataDxfId="360"/>
    <tableColumn id="3" xr3:uid="{0B1ADB54-27B7-461D-BBF7-9366495A7200}" name="Fierze 2" dataDxfId="359"/>
    <tableColumn id="4" xr3:uid="{E464AD63-2870-43DC-A6C0-E98B4C58190C}" name="Fierze 3" dataDxfId="358"/>
    <tableColumn id="5" xr3:uid="{25506C5A-0E42-45B7-8D33-57650F667F87}" name="Fierze 4" dataDxfId="357"/>
    <tableColumn id="6" xr3:uid="{A2F3BE09-86BE-49C2-87CF-826A2BB0A956}" name="Koman 1" dataDxfId="356"/>
    <tableColumn id="7" xr3:uid="{0EA1B096-7777-484A-A511-8CCE65A84BAE}" name="Koman 2" dataDxfId="355"/>
    <tableColumn id="8" xr3:uid="{CA4325BC-596D-4088-A832-2AC588724F0A}" name="Koman 3" dataDxfId="354"/>
    <tableColumn id="9" xr3:uid="{C1E16171-3DBF-485A-AA13-663D0CC8376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78DE9D0-F5BF-4CDD-8ADB-0C6A6552F186}" name="Table41" displayName="Table41" ref="A546:I547" totalsRowShown="0" headerRowDxfId="352" dataDxfId="351" headerRowBorderDxfId="349" tableBorderDxfId="350" totalsRowBorderDxfId="348">
  <tableColumns count="9">
    <tableColumn id="1" xr3:uid="{38DC75D5-544C-4B30-B1E7-0A124FE99730}" name=" " dataDxfId="347"/>
    <tableColumn id="2" xr3:uid="{F6852F3E-25E4-4C4F-87D2-B480CFA8D29F}" name="Fierze 1" dataDxfId="346"/>
    <tableColumn id="3" xr3:uid="{60E4EAEB-A259-4B91-822C-421894FEC339}" name="Fierze 2" dataDxfId="345"/>
    <tableColumn id="4" xr3:uid="{9952CA22-A1FF-42EE-BC1A-515E3B1EE7B3}" name="Fierze 3" dataDxfId="344"/>
    <tableColumn id="5" xr3:uid="{C68496DC-98B6-4AEF-B6A0-18DFA76E1982}" name="Fierze 4" dataDxfId="343"/>
    <tableColumn id="6" xr3:uid="{6282D0D1-12DD-4CA0-B178-AF8EC64B4DF9}" name="Koman 1" dataDxfId="342"/>
    <tableColumn id="7" xr3:uid="{A0A7FB9B-4E15-49B6-A1FB-CA37FF2F0A6A}" name="Koman 2" dataDxfId="341"/>
    <tableColumn id="8" xr3:uid="{76DE37D9-359C-45A1-9055-87B6DF7F11F3}" name="Koman 3" dataDxfId="340"/>
    <tableColumn id="9" xr3:uid="{2478DA59-8865-4BC3-8E65-5085EAA4408B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4FFE3D2-446D-4477-B23C-0FE9F14C684C}" name="Table12662" displayName="Table12662" ref="A11:H13" headerRowCount="0" totalsRowShown="0" headerRowDxfId="338" dataDxfId="337" headerRowBorderDxfId="335" tableBorderDxfId="336" totalsRowBorderDxfId="334">
  <tableColumns count="8">
    <tableColumn id="1" xr3:uid="{AC383D89-A171-4CAB-A957-7997C2874DEA}" name="Data" headerRowDxfId="333" dataDxfId="332"/>
    <tableColumn id="2" xr3:uid="{2A5868F4-AC1D-4035-984F-3FBDB17CB6CC}" name="0.1.1900" headerRowDxfId="331" dataDxfId="330">
      <calculatedColumnFormula>'[2]Publikime AL'!B11</calculatedColumnFormula>
    </tableColumn>
    <tableColumn id="3" xr3:uid="{3CBA9003-6652-491E-9F8E-0B5B499887EE}" name="10-27-2020" headerRowDxfId="329" dataDxfId="328">
      <calculatedColumnFormula>'[2]Publikime AL'!C11</calculatedColumnFormula>
    </tableColumn>
    <tableColumn id="4" xr3:uid="{4D3ECA59-721A-41EB-95B1-E49E9936B5F6}" name="10-28-2020" headerRowDxfId="327" dataDxfId="326">
      <calculatedColumnFormula>'[2]Publikime AL'!D11</calculatedColumnFormula>
    </tableColumn>
    <tableColumn id="5" xr3:uid="{527C5A52-8B6A-484A-A31C-9BE13BBE2788}" name="10-29-2020" headerRowDxfId="325" dataDxfId="324">
      <calculatedColumnFormula>'[2]Publikime AL'!E11</calculatedColumnFormula>
    </tableColumn>
    <tableColumn id="6" xr3:uid="{6644FF00-BA6D-4017-AF93-9E6DAAA34A7B}" name="10-30-2020" headerRowDxfId="323" dataDxfId="322">
      <calculatedColumnFormula>'[2]Publikime AL'!F11</calculatedColumnFormula>
    </tableColumn>
    <tableColumn id="7" xr3:uid="{CCBC05C4-F489-4924-BA5D-8AE7190ACC89}" name="10-31-2020" headerRowDxfId="321" dataDxfId="320">
      <calculatedColumnFormula>'[2]Publikime AL'!G11</calculatedColumnFormula>
    </tableColumn>
    <tableColumn id="8" xr3:uid="{2DCE83F4-B782-4A98-B99C-DB37C51E3811}" name="11-1-2020" headerRowDxfId="319" dataDxfId="318">
      <calculatedColumnFormula>'[2]Publikime AL'!H11</calculatedColumnFormula>
    </tableColumn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6BE072B-2DEB-42F7-A9F0-16463372589D}" name="Table33163" displayName="Table33163" ref="C18:G20" headerRowCount="0" totalsRowShown="0" headerRowDxfId="317" dataDxfId="316" headerRowBorderDxfId="314" tableBorderDxfId="315" totalsRowBorderDxfId="313">
  <tableColumns count="5">
    <tableColumn id="1" xr3:uid="{71807F10-429E-44F2-A4D1-FC2B2DAA3A36}" name="Java" headerRowDxfId="312" dataDxfId="311"/>
    <tableColumn id="2" xr3:uid="{81B0FC00-8B00-4774-8C5A-0C000A7E7548}" name="0" headerRowDxfId="310" dataDxfId="309">
      <calculatedColumnFormula>'[2]Publikime AL'!D41</calculatedColumnFormula>
    </tableColumn>
    <tableColumn id="3" xr3:uid="{B4EB6543-76FB-4415-81FE-5D5E1B3CC7EB}" name="Java 43" headerRowDxfId="308" dataDxfId="307">
      <calculatedColumnFormula>'[2]Publikime AL'!E41</calculatedColumnFormula>
    </tableColumn>
    <tableColumn id="4" xr3:uid="{AE6527D4-8745-476A-A057-48876AFA4539}" name="Java 44" headerRowDxfId="306" dataDxfId="305">
      <calculatedColumnFormula>'[2]Publikime AL'!F41</calculatedColumnFormula>
    </tableColumn>
    <tableColumn id="5" xr3:uid="{AB42BD57-59A6-417D-946D-E16F0B91D46D}" name="Java 45" headerRowDxfId="304" dataDxfId="303">
      <calculatedColumnFormula>'[2]Publikime AL'!G41</calculatedColumnFormula>
    </tableColumn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10691E3-75F9-471D-AFF5-7E7E684DE08F}" name="Table43364" displayName="Table43364" ref="C25:E77" totalsRowShown="0" headerRowDxfId="302" dataDxfId="301" headerRowBorderDxfId="299" tableBorderDxfId="300" totalsRowBorderDxfId="298">
  <autoFilter ref="C25:E77" xr:uid="{110691E3-75F9-471D-AFF5-7E7E684DE08F}"/>
  <tableColumns count="3">
    <tableColumn id="1" xr3:uid="{47C6D7EF-9C01-4BFB-B405-25B39BA0BDD2}" name="Week" dataDxfId="297">
      <calculatedColumnFormula>C25+1</calculatedColumnFormula>
    </tableColumn>
    <tableColumn id="2" xr3:uid="{E056D6A6-8F15-47B1-8D9C-7DBFBDFB70BA}" name="Min (MW)" dataDxfId="296">
      <calculatedColumnFormula>'[1]Publikime AL'!D72</calculatedColumnFormula>
    </tableColumn>
    <tableColumn id="3" xr3:uid="{95DD5ADF-FB3F-4173-82DF-61D8B22CF579}" name="Max (MW)" dataDxfId="295">
      <calculatedColumnFormula>'[1]Publikime AL'!E72</calculatedColumnFormula>
    </tableColumn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0348D64-2F94-4CB2-92F6-46A304486A8B}" name="Table73465" displayName="Table73465" ref="B112:G120" totalsRowShown="0" headerRowDxfId="294" dataDxfId="293" headerRowBorderDxfId="291" tableBorderDxfId="292" totalsRowBorderDxfId="290">
  <autoFilter ref="B112:G120" xr:uid="{D0348D64-2F94-4CB2-92F6-46A304486A8B}"/>
  <tableColumns count="6">
    <tableColumn id="1" xr3:uid="{A00516C9-D2DA-46A7-9D32-981ED59123C5}" name="Element" dataDxfId="289"/>
    <tableColumn id="2" xr3:uid="{B0456678-8CAF-4291-93DF-E5C6BC4979E4}" name="Start" dataDxfId="288"/>
    <tableColumn id="3" xr3:uid="{88E47181-B5E7-4218-B893-AEC4F0AAAA89}" name="End" dataDxfId="287"/>
    <tableColumn id="4" xr3:uid="{3393E114-8948-44A0-B405-7D067906EF42}" name="Location" dataDxfId="286"/>
    <tableColumn id="5" xr3:uid="{D95869E6-CE88-4FBA-8CC4-E7FE2ECAA70A}" name="NTC impact" dataDxfId="285"/>
    <tableColumn id="6" xr3:uid="{5BB3E4BA-87B6-417E-9E6A-8D6979F0F1E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789583AF-388C-491C-A9CF-E70EEE8D48A2}" name="Table793566" displayName="Table793566" ref="B125:G126" totalsRowShown="0" headerRowDxfId="283" dataDxfId="282" headerRowBorderDxfId="280" tableBorderDxfId="281" totalsRowBorderDxfId="279">
  <autoFilter ref="B125:G126" xr:uid="{789583AF-388C-491C-A9CF-E70EEE8D48A2}"/>
  <tableColumns count="6">
    <tableColumn id="1" xr3:uid="{1C8BFEEF-313E-432F-AD17-B590824981B8}" name="Element" dataDxfId="278">
      <calculatedColumnFormula>[1]!Table79[Elementi]</calculatedColumnFormula>
    </tableColumn>
    <tableColumn id="2" xr3:uid="{298BB3D2-9CB4-4C88-AEA5-B27C773390A3}" name="Start" dataDxfId="277">
      <calculatedColumnFormula>[1]!Table79[Fillimi]</calculatedColumnFormula>
    </tableColumn>
    <tableColumn id="3" xr3:uid="{A23A1D87-4AE1-472F-9A7D-E93D7E914605}" name="End" dataDxfId="276">
      <calculatedColumnFormula>[1]!Table79[Perfundimi]</calculatedColumnFormula>
    </tableColumn>
    <tableColumn id="4" xr3:uid="{5A7BD75D-9F09-44C2-BD6A-A84103FDA1E0}" name="Location" dataDxfId="275">
      <calculatedColumnFormula>[1]!Table79[Vendndoshja]</calculatedColumnFormula>
    </tableColumn>
    <tableColumn id="5" xr3:uid="{C2DB43DA-83F9-4C75-9824-D0AEFB2588F0}" name="NTC impact" dataDxfId="274">
      <calculatedColumnFormula>[1]!Table79[Impakti ne kapacitetin kufitar]</calculatedColumnFormula>
    </tableColumn>
    <tableColumn id="6" xr3:uid="{0826DB8B-1AFA-4DD4-97C4-9E819BE71BF4}" name="Reason" dataDxfId="273">
      <calculatedColumnFormula>[1]!Table79[Arsyeja]</calculatedColumnFormula>
    </tableColumn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DB3E7DD-A7A2-4C6F-ACE1-7CE01ED938AF}" name="Table93667" displayName="Table93667" ref="B134:G135" totalsRowShown="0" headerRowDxfId="272" dataDxfId="271" headerRowBorderDxfId="269" tableBorderDxfId="270" totalsRowBorderDxfId="268">
  <autoFilter ref="B134:G135" xr:uid="{3DB3E7DD-A7A2-4C6F-ACE1-7CE01ED938AF}"/>
  <tableColumns count="6">
    <tableColumn id="1" xr3:uid="{5B218A22-A07F-4166-80C8-48CA90D7A8AE}" name="Element" dataDxfId="267">
      <calculatedColumnFormula>[1]!Table9[Elementi]</calculatedColumnFormula>
    </tableColumn>
    <tableColumn id="2" xr3:uid="{FA8C36F1-2ECE-4685-9793-8CAADDC65220}" name="Location" dataDxfId="266">
      <calculatedColumnFormula>[1]!Table9[Vendndodhja]</calculatedColumnFormula>
    </tableColumn>
    <tableColumn id="3" xr3:uid="{E7258753-648B-4E2E-BC23-745B09E1335B}" name="Installed capacity (MWh)" dataDxfId="265">
      <calculatedColumnFormula>[1]!Table9[Kapaciteti I instaluar(MWh)]</calculatedColumnFormula>
    </tableColumn>
    <tableColumn id="4" xr3:uid="{609E2351-6ADB-44F6-9DE5-667C1FAADBC1}" name="Generation Type" dataDxfId="264">
      <calculatedColumnFormula>[1]!Table9[Lloji gjenerimit]</calculatedColumnFormula>
    </tableColumn>
    <tableColumn id="5" xr3:uid="{E67E6462-1885-4924-A999-6569A2506306}" name="Reason" dataDxfId="263">
      <calculatedColumnFormula>[1]!Table9[Arsyeja]</calculatedColumnFormula>
    </tableColumn>
    <tableColumn id="6" xr3:uid="{486702D5-80B2-470B-9630-E42C23486F8B}" name="Period" dataDxfId="262">
      <calculatedColumnFormula>[1]!Table9[Periudha]</calculatedColumnFormula>
    </tableColumn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029B64D-FC87-4466-8546-096E7D6F62AE}" name="Table9113768" displayName="Table9113768" ref="B139:G140" totalsRowShown="0" headerRowDxfId="261" dataDxfId="260" headerRowBorderDxfId="258" tableBorderDxfId="259" totalsRowBorderDxfId="257">
  <autoFilter ref="B139:G140" xr:uid="{5029B64D-FC87-4466-8546-096E7D6F62AE}"/>
  <tableColumns count="6">
    <tableColumn id="1" xr3:uid="{E38B93CC-08A3-4736-9BB6-8238F640A98B}" name="Elementi" dataDxfId="256">
      <calculatedColumnFormula>[1]!Table911[Elementi]</calculatedColumnFormula>
    </tableColumn>
    <tableColumn id="2" xr3:uid="{762004EE-4A64-41A9-890D-8CB3A47BE2A3}" name="Vendndodhja" dataDxfId="255">
      <calculatedColumnFormula>[1]!Table911[Vendndodhja]</calculatedColumnFormula>
    </tableColumn>
    <tableColumn id="3" xr3:uid="{FF3336DE-F1C5-4226-AD9D-DEB3F4506219}" name="Kapaciteti I instaluar(MWh)" dataDxfId="254">
      <calculatedColumnFormula>[1]!Table911[Kapaciteti I instaluar(MWh)]</calculatedColumnFormula>
    </tableColumn>
    <tableColumn id="4" xr3:uid="{79CDF9D3-57A6-428B-BD19-EDE36CB3BED5}" name="Lloji gjenerimit" dataDxfId="253">
      <calculatedColumnFormula>[1]!Table911[Lloji gjenerimit]</calculatedColumnFormula>
    </tableColumn>
    <tableColumn id="5" xr3:uid="{8384AAEF-8763-43C9-9A5A-AFF1076F806D}" name="Arsyeja" dataDxfId="252">
      <calculatedColumnFormula>[1]!Table911[Arsyeja]</calculatedColumnFormula>
    </tableColumn>
    <tableColumn id="6" xr3:uid="{08772773-2A22-495B-9AB5-49A34A7784A0}" name="Periudha" dataDxfId="251">
      <calculatedColumnFormula>[1]!Table911[Periudha]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9E6790-5E14-41AF-9047-BA1BD61F3013}" name="Table79" displayName="Table79" ref="B228:G229" totalsRowShown="0" headerRowDxfId="642" dataDxfId="641" headerRowBorderDxfId="639" tableBorderDxfId="640" totalsRowBorderDxfId="638">
  <autoFilter ref="B228:G229" xr:uid="{019E6790-5E14-41AF-9047-BA1BD61F3013}"/>
  <tableColumns count="6">
    <tableColumn id="1" xr3:uid="{9ADB015A-3B8F-478A-ACDD-B66F71557A81}" name="Elementi" dataDxfId="637"/>
    <tableColumn id="2" xr3:uid="{83F61E93-25B3-4E22-9C00-70CAC17F8962}" name="Fillimi" dataDxfId="636"/>
    <tableColumn id="3" xr3:uid="{E04A34B8-8FEB-4007-9D5E-89A0B7743B96}" name="Perfundimi" dataDxfId="635"/>
    <tableColumn id="4" xr3:uid="{4B8632F3-499F-4B92-B2CB-54CFCD7D2A78}" name="Vendndoshja" dataDxfId="634"/>
    <tableColumn id="5" xr3:uid="{0356AF88-DF98-44DC-BFE7-A513AC1AE6D9}" name="Impakti ne kapacitetin kufitar" dataDxfId="633"/>
    <tableColumn id="6" xr3:uid="{9F186240-EDD3-4CD8-9B2B-BA7863B6337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327D732-321E-4B3E-88E1-96B366DB2C17}" name="Table911123869" displayName="Table911123869" ref="B144:G152" totalsRowShown="0" headerRowDxfId="250" dataDxfId="249" headerRowBorderDxfId="247" tableBorderDxfId="248" totalsRowBorderDxfId="246">
  <autoFilter ref="B144:G152" xr:uid="{8327D732-321E-4B3E-88E1-96B366DB2C17}"/>
  <tableColumns count="6">
    <tableColumn id="1" xr3:uid="{02C168FF-6452-4820-B8DC-D2D517FAFFD1}" name="Element" dataDxfId="245"/>
    <tableColumn id="2" xr3:uid="{E684966A-513A-4337-83A1-CA2B3B871D9A}" name="Location" dataDxfId="244"/>
    <tableColumn id="3" xr3:uid="{3C6763AF-D4A9-4C7F-90D0-474FA975CF4D}" name="Installed capacity (MWh)" dataDxfId="243"/>
    <tableColumn id="4" xr3:uid="{CB0F83A1-3F2E-4680-9096-611CF3CCB18D}" name="Generation Type" dataDxfId="242"/>
    <tableColumn id="5" xr3:uid="{9B125C50-1E27-4CC6-97EB-448946A3932A}" name="Reason" dataDxfId="241"/>
    <tableColumn id="6" xr3:uid="{4E965F8B-3EF6-419E-8625-25A3F9973D7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45CE8CC-86AE-49FE-8E22-9C08ADBB7B15}" name="Table91112133970" displayName="Table91112133970" ref="B156:G157" totalsRowShown="0" headerRowDxfId="239" dataDxfId="238" headerRowBorderDxfId="236" tableBorderDxfId="237" totalsRowBorderDxfId="235">
  <autoFilter ref="B156:G157" xr:uid="{745CE8CC-86AE-49FE-8E22-9C08ADBB7B15}"/>
  <tableColumns count="6">
    <tableColumn id="1" xr3:uid="{96A35CFF-7FC0-48BC-B2B7-4A02080ED89C}" name="Element" dataDxfId="234">
      <calculatedColumnFormula>[1]!Table9111213[Elementi]</calculatedColumnFormula>
    </tableColumn>
    <tableColumn id="2" xr3:uid="{3B8C0F1C-E0B0-413A-9F7C-52196A200E70}" name="Location" dataDxfId="233">
      <calculatedColumnFormula>[1]!Table9111213[Vendndodhja]</calculatedColumnFormula>
    </tableColumn>
    <tableColumn id="3" xr3:uid="{73B6983F-9F4B-4867-864F-B13F19D46C4A}" name="Installed capacity (MWh)" dataDxfId="232">
      <calculatedColumnFormula>[1]!Table9111213[Kapaciteti I instaluar(MWh)]</calculatedColumnFormula>
    </tableColumn>
    <tableColumn id="4" xr3:uid="{2F823D10-8339-44DD-8420-0FA8764FC701}" name="Generation Type" dataDxfId="231">
      <calculatedColumnFormula>[1]!Table9111213[Lloji gjenerimit]</calculatedColumnFormula>
    </tableColumn>
    <tableColumn id="5" xr3:uid="{AA191C86-B386-4163-AA35-49AE5E1B7E7E}" name="Reason" dataDxfId="230">
      <calculatedColumnFormula>[1]!Table9111213[Arsyeja]</calculatedColumnFormula>
    </tableColumn>
    <tableColumn id="6" xr3:uid="{1192D642-725B-4993-AD03-2EF2EAF2B0AD}" name="Period" dataDxfId="229">
      <calculatedColumnFormula>[1]!Table9111213[Periudha]</calculatedColumnFormula>
    </tableColumn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DC25899-5275-488C-818F-3AAF39DD4579}" name="Table134071" displayName="Table134071" ref="C161:E167" totalsRowShown="0" headerRowDxfId="228" dataDxfId="227" headerRowBorderDxfId="225" tableBorderDxfId="226" totalsRowBorderDxfId="224">
  <autoFilter ref="C161:E167" xr:uid="{0DC25899-5275-488C-818F-3AAF39DD4579}"/>
  <tableColumns count="3">
    <tableColumn id="1" xr3:uid="{5A261829-9DCF-4C82-805D-5D3876AEBCA7}" name="Area 1" dataDxfId="223"/>
    <tableColumn id="2" xr3:uid="{D9BB9369-A45B-4C47-B7E6-D9F3C89B0E87}" name="Area 2" dataDxfId="222"/>
    <tableColumn id="3" xr3:uid="{1777D4AA-46EA-4952-A911-1E26D8DE6D23}" name="NTC(MW) " dataDxfId="221">
      <calculatedColumnFormula>'[1]Publikime AL'!E265</calculatedColumnFormula>
    </tableColumn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F094ED0-0855-4BB8-A042-25C9950DD1C9}" name="Table144172" displayName="Table144172" ref="C171:E177" totalsRowShown="0" headerRowDxfId="220" dataDxfId="219" headerRowBorderDxfId="217" tableBorderDxfId="218" totalsRowBorderDxfId="216">
  <autoFilter ref="C171:E177" xr:uid="{DF094ED0-0855-4BB8-A042-25C9950DD1C9}"/>
  <tableColumns count="3">
    <tableColumn id="1" xr3:uid="{AFB51EFB-34A1-4775-9955-72AFD3E5C138}" name="Area 1" dataDxfId="215"/>
    <tableColumn id="2" xr3:uid="{C4696E6C-5D6F-4F5C-843E-43063F070AA5}" name="Area 2" dataDxfId="214"/>
    <tableColumn id="3" xr3:uid="{BD9A66E7-70EF-4BAC-BA8D-EA0059D33912}" name="NTC(MW)" dataDxfId="213">
      <calculatedColumnFormula>'[1]Publikime AL'!E275</calculatedColumnFormula>
    </tableColumn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3AB870E0-802A-4C5A-BC80-466120CA0191}" name="Table13164273" displayName="Table13164273" ref="C191:E197" totalsRowShown="0" headerRowDxfId="212" dataDxfId="211" headerRowBorderDxfId="209" tableBorderDxfId="210" totalsRowBorderDxfId="208">
  <autoFilter ref="C191:E197" xr:uid="{3AB870E0-802A-4C5A-BC80-466120CA0191}"/>
  <tableColumns count="3">
    <tableColumn id="1" xr3:uid="{E2AE463B-B0A3-4797-8606-AB5D6C33BFDB}" name="Area 1" dataDxfId="207"/>
    <tableColumn id="2" xr3:uid="{98F0E5FE-33F2-4573-9158-DA79D1E7EE9B}" name="Area 2" dataDxfId="206"/>
    <tableColumn id="3" xr3:uid="{FF68C630-4FF5-40B7-84FC-8F036B8534A3}" name="NTC(MW) " dataDxfId="205">
      <calculatedColumnFormula>'[1]Publikime AL'!E295</calculatedColumnFormula>
    </tableColumn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68DE363-A4BD-46DB-9E4B-B9D0D4A516E4}" name="Table14174374" displayName="Table14174374" ref="C201:E207" totalsRowShown="0" headerRowDxfId="204" dataDxfId="203" headerRowBorderDxfId="201" tableBorderDxfId="202" totalsRowBorderDxfId="200">
  <autoFilter ref="C201:E207" xr:uid="{568DE363-A4BD-46DB-9E4B-B9D0D4A516E4}"/>
  <tableColumns count="3">
    <tableColumn id="1" xr3:uid="{9E10BC81-7713-403D-BCB0-862F2226DE6A}" name="Area 1" dataDxfId="199"/>
    <tableColumn id="2" xr3:uid="{665F009E-A5C6-49A3-BFB8-CD644A279492}" name="Area 2" dataDxfId="198"/>
    <tableColumn id="3" xr3:uid="{A0342930-2141-44DD-97DF-AA2633680B80}" name="NTC(MW)" dataDxfId="197">
      <calculatedColumnFormula>'[1]Publikime AL'!E305</calculatedColumnFormula>
    </tableColumn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F3B69A2-6C17-498A-8CF1-D797123E9D54}" name="Table1417184475" displayName="Table1417184475" ref="C222:E228" totalsRowShown="0" headerRowDxfId="196" dataDxfId="195" headerRowBorderDxfId="193" tableBorderDxfId="194" totalsRowBorderDxfId="192">
  <autoFilter ref="C222:E228" xr:uid="{6F3B69A2-6C17-498A-8CF1-D797123E9D54}"/>
  <tableColumns count="3">
    <tableColumn id="1" xr3:uid="{C0564C24-3CCF-4987-A0F3-7BD9EAAC17CA}" name="Area 1" dataDxfId="191"/>
    <tableColumn id="2" xr3:uid="{8F654C1A-F7C4-4107-8394-3C87D80AD3BB}" name="Area 2" dataDxfId="190"/>
    <tableColumn id="3" xr3:uid="{60EA728C-24F2-46BB-9157-87A2A61208B4}" name="NTC(MW)" dataDxfId="189">
      <calculatedColumnFormula>'[1]Publikime AL'!E336</calculatedColumnFormula>
    </tableColumn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D6624207-2A9A-4FAD-A9FB-6E588205A2F0}" name="Table141718194676" displayName="Table141718194676" ref="C232:E238" totalsRowShown="0" headerRowDxfId="188" dataDxfId="187" headerRowBorderDxfId="185" tableBorderDxfId="186" totalsRowBorderDxfId="184">
  <autoFilter ref="C232:E238" xr:uid="{D6624207-2A9A-4FAD-A9FB-6E588205A2F0}"/>
  <tableColumns count="3">
    <tableColumn id="1" xr3:uid="{20D34DF9-861E-40BA-B124-90F66E8D5A57}" name="Area 1" dataDxfId="183"/>
    <tableColumn id="2" xr3:uid="{7A14EC39-FB2A-4E9D-8CED-C4EF48A369BF}" name="Area 2" dataDxfId="182"/>
    <tableColumn id="3" xr3:uid="{F91271AC-B476-4B05-A662-A22E50989CE1}" name="NTC(MW)" dataDxfId="181">
      <calculatedColumnFormula>'[1]Publikime AL'!E336</calculatedColumnFormula>
    </tableColumn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4818EEA-2132-4843-B1AC-1ECD98DCE7BA}" name="Table14171819204777" displayName="Table14171819204777" ref="C246:E252" totalsRowShown="0" headerRowDxfId="180" dataDxfId="179" headerRowBorderDxfId="177" tableBorderDxfId="178" totalsRowBorderDxfId="176">
  <autoFilter ref="C246:E252" xr:uid="{C4818EEA-2132-4843-B1AC-1ECD98DCE7BA}"/>
  <tableColumns count="3">
    <tableColumn id="1" xr3:uid="{47C6B2E4-0EA8-4F15-9EEC-465D878F88EE}" name="Area 1" dataDxfId="175"/>
    <tableColumn id="2" xr3:uid="{4CFD0644-205C-4D67-8F70-9E71CD7723DA}" name="Area 2" dataDxfId="174"/>
    <tableColumn id="3" xr3:uid="{9B35BD77-5E65-4C92-A602-7CCC9B277DAD}" name="NTC(MW)" dataDxfId="173">
      <calculatedColumnFormula>'[2]Publikime AL'!E343</calculatedColumnFormula>
    </tableColumn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8342215-E81D-4B49-B83B-C4FC6CA97C12}" name="Table204878" displayName="Table204878" ref="C303:G342" totalsRowShown="0" headerRowDxfId="172" dataDxfId="171" headerRowBorderDxfId="169" tableBorderDxfId="170" totalsRowBorderDxfId="168">
  <autoFilter ref="C303:G342" xr:uid="{E8342215-E81D-4B49-B83B-C4FC6CA97C12}"/>
  <tableColumns count="5">
    <tableColumn id="1" xr3:uid="{00EBD9AB-868B-4FEB-A9C3-E779B4B7E365}" name="Power Plant" dataDxfId="167"/>
    <tableColumn id="2" xr3:uid="{D1638514-1A38-40AC-B7D6-B37FD798C4D0}" name="Installed Capacity" dataDxfId="166"/>
    <tableColumn id="3" xr3:uid="{07E2AB64-9695-456A-A76D-ED769C80EA41}" name="Voltage" dataDxfId="165"/>
    <tableColumn id="5" xr3:uid="{226C600E-0405-4CEE-8596-7C9B5FE53016}" name="Generation type" dataDxfId="164"/>
    <tableColumn id="4" xr3:uid="{659A5C55-B922-4A66-9B86-D6383C3E6A4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1D1805-83DD-4A82-833C-23F55F566DE2}" name="Table9" displayName="Table9" ref="B237:G238" totalsRowShown="0" headerRowDxfId="631" dataDxfId="630" headerRowBorderDxfId="628" tableBorderDxfId="629" totalsRowBorderDxfId="627">
  <autoFilter ref="B237:G238" xr:uid="{B31D1805-83DD-4A82-833C-23F55F566DE2}"/>
  <tableColumns count="6">
    <tableColumn id="1" xr3:uid="{79258212-9D54-4AEC-897E-48D240C467BF}" name="Elementi" dataDxfId="626"/>
    <tableColumn id="2" xr3:uid="{DA4FE8C9-8B1A-41F1-9B5F-397980F4FA84}" name="Vendndodhja" dataDxfId="625"/>
    <tableColumn id="3" xr3:uid="{82AE2F4E-72A8-46DC-A0C1-BA78E5C62C62}" name="Kapaciteti I instaluar(MWh)" dataDxfId="624"/>
    <tableColumn id="4" xr3:uid="{97DB9D88-16A2-4451-9AD0-1EB081EBDEE5}" name="Lloji gjenerimit" dataDxfId="623"/>
    <tableColumn id="5" xr3:uid="{667F8E17-0F2A-4320-B3AB-A7402E078030}" name="Arsyeja" dataDxfId="622"/>
    <tableColumn id="6" xr3:uid="{EC9F4352-032B-4E2E-93D4-EF5ACD9088A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AA081CB-CA76-4FAE-8596-9329AF40A2CC}" name="Table214979" displayName="Table214979" ref="D347:E371" totalsRowShown="0" headerRowDxfId="162" dataDxfId="161" headerRowBorderDxfId="159" tableBorderDxfId="160" totalsRowBorderDxfId="158">
  <autoFilter ref="D347:E371" xr:uid="{9AA081CB-CA76-4FAE-8596-9329AF40A2CC}"/>
  <tableColumns count="2">
    <tableColumn id="1" xr3:uid="{B146FE40-66A9-44E0-9127-DCE25B47667E}" name="Hour" dataDxfId="157"/>
    <tableColumn id="2" xr3:uid="{BDC88462-5D1F-45E9-B41D-A3AF1260E36A}" name="Schedule MW" dataDxfId="156">
      <calculatedColumnFormula>'[1]D-1'!E10</calculatedColumnFormula>
    </tableColumn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D3CF4C7-CE5F-4ED1-978D-E22782F195FC}" name="Table20245280" displayName="Table20245280" ref="B375:G383" totalsRowShown="0" headerRowDxfId="155" dataDxfId="154" headerRowBorderDxfId="152" tableBorderDxfId="153" totalsRowBorderDxfId="151">
  <autoFilter ref="B375:G383" xr:uid="{DD3CF4C7-CE5F-4ED1-978D-E22782F195FC}"/>
  <tableColumns count="6">
    <tableColumn id="1" xr3:uid="{1E13FF5E-36E9-468E-94D1-8F227F7680BF}" name="Power Plant" dataDxfId="150"/>
    <tableColumn id="6" xr3:uid="{EB72B270-E67B-40D2-AE2B-7F5F4A419176}" name="Unit" dataDxfId="149"/>
    <tableColumn id="2" xr3:uid="{CFBCE956-04F9-49AA-8D19-F3225B7FCBB7}" name="Installed capacity" dataDxfId="148"/>
    <tableColumn id="3" xr3:uid="{2CF18D4F-74E2-46CD-A89C-B7A75EB85512}" name="Voltage" dataDxfId="147"/>
    <tableColumn id="4" xr3:uid="{D7F2284B-13A9-45BB-893D-626A074FC955}" name="Location" dataDxfId="146"/>
    <tableColumn id="5" xr3:uid="{CA95D52A-5BE3-4328-A82B-190D45FDF1E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5A1E7C8-A13C-4BAD-B7AC-15B5C3919F5D}" name="Table245481" displayName="Table245481" ref="C288:E293" totalsRowShown="0" headerRowDxfId="144" dataDxfId="143" headerRowBorderDxfId="141" tableBorderDxfId="142" totalsRowBorderDxfId="140">
  <autoFilter ref="C288:E293" xr:uid="{45A1E7C8-A13C-4BAD-B7AC-15B5C3919F5D}"/>
  <tableColumns count="3">
    <tableColumn id="1" xr3:uid="{96213381-8C50-40E2-BE0F-DFA964B33EE6}" name="Element" dataDxfId="139"/>
    <tableColumn id="2" xr3:uid="{2EE1DE82-3108-4B44-A20B-A140712ADC39}" name="Type" dataDxfId="138"/>
    <tableColumn id="3" xr3:uid="{ADCAF3A0-04A9-40BC-B26A-766A0373B50D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0823AC7-E374-4897-8717-7345D0AE6F80}" name="Table25582" displayName="Table25582" ref="A432:H457" totalsRowShown="0" headerRowDxfId="136" dataDxfId="135" headerRowBorderDxfId="133" tableBorderDxfId="134" totalsRowBorderDxfId="132">
  <autoFilter ref="A432:H457" xr:uid="{E0823AC7-E374-4897-8717-7345D0AE6F80}"/>
  <tableColumns count="8">
    <tableColumn id="1" xr3:uid="{DF7EDA49-9282-48CE-8D69-98008606704A}" name="Hour" dataDxfId="131"/>
    <tableColumn id="2" xr3:uid="{63FF1FA8-B7E4-4412-BBDB-DDCC3960257B}" name="aFRR+" dataDxfId="130">
      <calculatedColumnFormula>'[1]W-1'!B16</calculatedColumnFormula>
    </tableColumn>
    <tableColumn id="3" xr3:uid="{FFF317FB-4B07-4743-96BE-A31051EC30FB}" name="aFRR-" dataDxfId="129">
      <calculatedColumnFormula>'[1]W-1'!C16</calculatedColumnFormula>
    </tableColumn>
    <tableColumn id="4" xr3:uid="{E0F749BA-47AB-4603-A432-842386DE4686}" name="mFRR+" dataDxfId="128">
      <calculatedColumnFormula>'[1]W-1'!D16</calculatedColumnFormula>
    </tableColumn>
    <tableColumn id="5" xr3:uid="{B8CF7BC5-2BF6-476B-99FC-A87B1BAC5390}" name="mFRR-" dataDxfId="127">
      <calculatedColumnFormula>'[1]W-1'!E16</calculatedColumnFormula>
    </tableColumn>
    <tableColumn id="6" xr3:uid="{A11C6299-64D6-4B2F-86B2-48335EE5831A}" name="RR+" dataDxfId="126">
      <calculatedColumnFormula>'[1]W-1'!F16</calculatedColumnFormula>
    </tableColumn>
    <tableColumn id="7" xr3:uid="{56DC2EB8-B9D4-4ECD-9F79-D456C718F08A}" name="RR-" dataDxfId="125">
      <calculatedColumnFormula>'[1]W-1'!G16</calculatedColumnFormula>
    </tableColumn>
    <tableColumn id="8" xr3:uid="{D276F95C-9D09-46CE-809C-778F589A29C8}" name="Total" dataDxfId="124">
      <calculatedColumnFormula>'[1]W-1'!H16</calculatedColumnFormula>
    </tableColumn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6AA4CE1-D4F0-4B46-9E64-BD012913B101}" name="Table55683" displayName="Table55683" ref="C487:E655" totalsRowShown="0" headerRowDxfId="123" headerRowBorderDxfId="121" tableBorderDxfId="122" totalsRowBorderDxfId="120">
  <autoFilter ref="C487:E655" xr:uid="{96AA4CE1-D4F0-4B46-9E64-BD012913B101}"/>
  <tableColumns count="3">
    <tableColumn id="1" xr3:uid="{47515498-E9DB-474E-9736-D1569E78B1DA}" name="hour" dataDxfId="119"/>
    <tableColumn id="2" xr3:uid="{83AEBB3C-C4E9-4825-98DD-10FFCBC34BF9}" name="Load (MWh)" dataDxfId="118">
      <calculatedColumnFormula>'[1]Publikime AL'!D615</calculatedColumnFormula>
    </tableColumn>
    <tableColumn id="3" xr3:uid="{964B6E6C-50AB-4D58-A6AC-CF7A81E9A624}" name="Losses (MWh)" dataDxfId="117">
      <calculatedColumnFormula>'[1]Publikime AL'!E615</calculatedColumnFormula>
    </tableColumn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01AA9F2-FEAB-4EC6-AB6D-B681C15B85FF}" name="Table65784" displayName="Table65784" ref="C659:E671" totalsRowShown="0" headerRowDxfId="116" dataDxfId="115" headerRowBorderDxfId="113" tableBorderDxfId="114" totalsRowBorderDxfId="112">
  <autoFilter ref="C659:E671" xr:uid="{101AA9F2-FEAB-4EC6-AB6D-B681C15B85FF}"/>
  <tableColumns count="3">
    <tableColumn id="1" xr3:uid="{1D556F60-E4D9-4563-BE6C-C5BA9D0D91BE}" name="Month" dataDxfId="111"/>
    <tableColumn id="2" xr3:uid="{E354C218-1A2A-4525-8E91-D09724073D5F}" name="Average Load" dataDxfId="110">
      <calculatedColumnFormula>'[1]Publikime AL'!D815</calculatedColumnFormula>
    </tableColumn>
    <tableColumn id="3" xr3:uid="{9E352349-511B-41C6-B521-37DD30611C73}" name="Max Load" dataDxfId="109">
      <calculatedColumnFormula>'[1]Publikime AL'!E815</calculatedColumnFormula>
    </tableColumn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A6CD0B9-76F8-4E22-B3B2-859102E31489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84D07BC1-5046-47C4-AAD7-D070AE07930D}" name="Data" headerRowDxfId="103" dataDxfId="102"/>
    <tableColumn id="2" xr3:uid="{65F54480-940A-4250-8E01-47D238DD3955}" name="10-26-2020" headerRowDxfId="101" dataDxfId="100">
      <calculatedColumnFormula>'[2]Publikime AL'!B849</calculatedColumnFormula>
    </tableColumn>
    <tableColumn id="3" xr3:uid="{ED0BAE99-F623-4768-80CF-3068820F40F5}" name="10-27-2020" headerRowDxfId="99" dataDxfId="98">
      <calculatedColumnFormula>'[2]Publikime AL'!C849</calculatedColumnFormula>
    </tableColumn>
    <tableColumn id="4" xr3:uid="{58E93B8F-2485-4AF9-9A81-B0CB01B58E08}" name="10-28-2020" headerRowDxfId="97" dataDxfId="96">
      <calculatedColumnFormula>'[2]Publikime AL'!D849</calculatedColumnFormula>
    </tableColumn>
    <tableColumn id="5" xr3:uid="{4CF829F9-778E-470F-954A-661168065D46}" name="10-29-2020" headerRowDxfId="95" dataDxfId="94">
      <calculatedColumnFormula>'[2]Publikime AL'!E849</calculatedColumnFormula>
    </tableColumn>
    <tableColumn id="6" xr3:uid="{35AC6466-2106-4112-B459-9BDE47B72B5A}" name="10-30-2020" headerRowDxfId="93" dataDxfId="92">
      <calculatedColumnFormula>'[2]Publikime AL'!F849</calculatedColumnFormula>
    </tableColumn>
    <tableColumn id="7" xr3:uid="{DF34209B-8670-4FC8-9C68-6C0ADE30FD92}" name="10-31-2020" headerRowDxfId="91" dataDxfId="90">
      <calculatedColumnFormula>'[2]Publikime AL'!G849</calculatedColumnFormula>
    </tableColumn>
    <tableColumn id="8" xr3:uid="{8A34FB7A-966B-401D-A13A-E00023CB881B}" name="11-1-2020" headerRowDxfId="89" dataDxfId="88">
      <calculatedColumnFormula>'[2]Publikime AL'!H849</calculatedColumnFormula>
    </tableColumn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5D8A7FD-5DA6-466D-AA1D-E07CE91BA7CD}" name="Table275986" displayName="Table275986" ref="C682:F683" headerRowDxfId="87" headerRowBorderDxfId="85" tableBorderDxfId="86" totalsRowBorderDxfId="84">
  <autoFilter ref="C682:F683" xr:uid="{B5D8A7FD-5DA6-466D-AA1D-E07CE91BA7CD}"/>
  <tableColumns count="4">
    <tableColumn id="1" xr3:uid="{1FE167CD-752B-4307-BEF6-9DA0C9943E1A}" name="Nr." totalsRowLabel="Total" dataDxfId="82" totalsRowDxfId="83"/>
    <tableColumn id="2" xr3:uid="{D636DEBD-E109-4EB3-8FF4-D2F8A84E6311}" name="Substation" dataDxfId="80" totalsRowDxfId="81"/>
    <tableColumn id="3" xr3:uid="{302C0825-E96E-4B25-8547-9B0AD44D3683}" name="Hour" dataDxfId="78" totalsRowDxfId="79"/>
    <tableColumn id="4" xr3:uid="{C777A30C-E131-4CD1-AAA8-2D01952535B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93446358-5640-4728-9C8E-92A8B9B7DF13}" name="Table27296087" displayName="Table27296087" ref="C687:F688" headerRowDxfId="75" headerRowBorderDxfId="73" tableBorderDxfId="74" totalsRowBorderDxfId="72">
  <autoFilter ref="C687:F688" xr:uid="{93446358-5640-4728-9C8E-92A8B9B7DF13}"/>
  <tableColumns count="4">
    <tableColumn id="1" xr3:uid="{FE6D1FCF-8F58-4D86-874F-81541595E9D3}" name="Nr." totalsRowLabel="Total" dataDxfId="70" totalsRowDxfId="71"/>
    <tableColumn id="2" xr3:uid="{2D7EE2A1-E6BC-4004-95BE-1EC1F89BBA0A}" name="Substation" dataDxfId="68" totalsRowDxfId="69"/>
    <tableColumn id="3" xr3:uid="{1EBDE0C2-9F6B-48EC-A7FB-2AB30EB108E7}" name="Hour" dataDxfId="66" totalsRowDxfId="67"/>
    <tableColumn id="4" xr3:uid="{C096A4C4-D4F1-4DAA-BED3-9B34BA9E3268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71BC0DD-738E-4C62-A00E-82004F54EF3E}" name="Table296188" displayName="Table296188" ref="C84:F108" totalsRowShown="0" headerRowDxfId="63" dataDxfId="62" headerRowBorderDxfId="60" tableBorderDxfId="61" totalsRowBorderDxfId="59">
  <autoFilter ref="C84:F108" xr:uid="{371BC0DD-738E-4C62-A00E-82004F54EF3E}"/>
  <tableColumns count="4">
    <tableColumn id="1" xr3:uid="{B484762D-C1A9-4FFB-9C2E-CCC35AA1FA7C}" name="Hour" dataDxfId="58"/>
    <tableColumn id="2" xr3:uid="{627F59B6-BC9A-49BA-A0D0-486A3BB74A4B}" name="Production" dataDxfId="57">
      <calculatedColumnFormula>'[1]Publikime AL'!D160</calculatedColumnFormula>
    </tableColumn>
    <tableColumn id="3" xr3:uid="{52D982FF-5F02-4BEC-B712-459F9159C020}" name="Exchange" dataDxfId="56">
      <calculatedColumnFormula>'[1]Publikime AL'!E160</calculatedColumnFormula>
    </tableColumn>
    <tableColumn id="4" xr3:uid="{AAF48185-9433-40D6-96E2-23947B4AE6FC}" name="Consumption" dataDxfId="55">
      <calculatedColumnFormula>'[1]Publikime AL'!F160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0A6E0E-1307-4201-B967-EE0BCAEA3DBE}" name="Table911" displayName="Table911" ref="B242:G243" totalsRowShown="0" headerRowDxfId="620" dataDxfId="619" headerRowBorderDxfId="617" tableBorderDxfId="618" totalsRowBorderDxfId="616">
  <autoFilter ref="B242:G243" xr:uid="{4D0A6E0E-1307-4201-B967-EE0BCAEA3DBE}"/>
  <tableColumns count="6">
    <tableColumn id="1" xr3:uid="{804A901D-64AE-4A35-BF9E-767B163059B8}" name="Elementi" dataDxfId="615"/>
    <tableColumn id="2" xr3:uid="{C53090DD-0D16-476C-BBF6-64C351E63FCD}" name="Vendndodhja" dataDxfId="614"/>
    <tableColumn id="3" xr3:uid="{70B5C200-69A0-42C8-AFD1-BCF0F64DBBFD}" name="Kapaciteti I instaluar(MWh)" dataDxfId="613"/>
    <tableColumn id="4" xr3:uid="{C952D3F8-CEC3-470C-990E-C4AB26F58A11}" name="Lloji gjenerimit" dataDxfId="612"/>
    <tableColumn id="5" xr3:uid="{33FDD462-1936-420E-AE1B-10547F812AA7}" name="Arsyeja" dataDxfId="611"/>
    <tableColumn id="6" xr3:uid="{73A71CC7-2722-410A-BFA8-ABE43637A2C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869CB5B-EA0B-47B1-9390-00D9725C80D1}" name="Table14417234" displayName="Table14417234" ref="C181:E187" totalsRowShown="0" headerRowDxfId="54" dataDxfId="53" headerRowBorderDxfId="51" tableBorderDxfId="52" totalsRowBorderDxfId="50">
  <autoFilter ref="C181:E187" xr:uid="{5869CB5B-EA0B-47B1-9390-00D9725C80D1}"/>
  <tableColumns count="3">
    <tableColumn id="1" xr3:uid="{5BCBD36C-C7CC-4A65-A02E-CEC56C0A79DD}" name="Area 1" dataDxfId="49"/>
    <tableColumn id="2" xr3:uid="{DB05881B-E193-4B4B-B3C8-8B3D11183B80}" name="Area 2" dataDxfId="48"/>
    <tableColumn id="3" xr3:uid="{09178643-CEB0-4093-9636-E95B6117B07B}" name="NTC(MW)" dataDxfId="47">
      <calculatedColumnFormula>'[1]Publikime AL'!E285</calculatedColumnFormula>
    </tableColumn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63C038A4-BD24-4503-8476-0C58D03ADA84}" name="Table1417437435" displayName="Table1417437435" ref="C211:E217" totalsRowShown="0" headerRowDxfId="46" dataDxfId="45" headerRowBorderDxfId="43" tableBorderDxfId="44" totalsRowBorderDxfId="42">
  <autoFilter ref="C211:E217" xr:uid="{63C038A4-BD24-4503-8476-0C58D03ADA84}"/>
  <tableColumns count="3">
    <tableColumn id="1" xr3:uid="{7D63CF79-58E1-458C-B3C9-AA01B67A981E}" name="Area 1" dataDxfId="41"/>
    <tableColumn id="2" xr3:uid="{9F7A45C5-570B-4EBC-96CE-0C379071950E}" name="Area 2" dataDxfId="40"/>
    <tableColumn id="3" xr3:uid="{C141D234-6E09-4E53-A966-0067098D0F35}" name="NTC(MW)" dataDxfId="39">
      <calculatedColumnFormula>'[1]Publikime AL'!E315</calculatedColumnFormula>
    </tableColumn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981799B0-E45F-4F77-A3E8-4BC680556ABF}" name="Table38" displayName="Table38" ref="A390:I414" totalsRowShown="0" headerRowDxfId="38" dataDxfId="37" headerRowBorderDxfId="35" tableBorderDxfId="36" totalsRowBorderDxfId="34">
  <tableColumns count="9">
    <tableColumn id="1" xr3:uid="{C30C80CD-6F57-4E11-8AB6-91819BFD5DC6}" name="Hour" dataDxfId="33"/>
    <tableColumn id="2" xr3:uid="{40127156-7951-4C1F-835D-46CBD786E8C5}" name="Fierze 1" dataDxfId="32">
      <calculatedColumnFormula>'[1]Publikime AL'!B519</calculatedColumnFormula>
    </tableColumn>
    <tableColumn id="3" xr3:uid="{EBEEE8A8-047B-44DE-8A5C-E18F5CF4FF66}" name="Fierze 2" dataDxfId="31">
      <calculatedColumnFormula>'[1]Publikime AL'!C519</calculatedColumnFormula>
    </tableColumn>
    <tableColumn id="4" xr3:uid="{656E03F8-E5EE-4510-8484-5DA6757DF56F}" name="Fierze 3" dataDxfId="30">
      <calculatedColumnFormula>'[1]Publikime AL'!D519</calculatedColumnFormula>
    </tableColumn>
    <tableColumn id="5" xr3:uid="{9C72450A-C9EB-4E94-8588-63C6799840A5}" name="Fierze 4" dataDxfId="29">
      <calculatedColumnFormula>'[1]Publikime AL'!E519</calculatedColumnFormula>
    </tableColumn>
    <tableColumn id="6" xr3:uid="{9A17F290-0E16-475D-BCB8-A1B765ED051D}" name="Koman 1" dataDxfId="28">
      <calculatedColumnFormula>'[1]Publikime AL'!F519</calculatedColumnFormula>
    </tableColumn>
    <tableColumn id="7" xr3:uid="{3261A955-3E39-4597-8595-C715FF0FCFD5}" name="Koman 2" dataDxfId="27">
      <calculatedColumnFormula>'[1]Publikime AL'!G519</calculatedColumnFormula>
    </tableColumn>
    <tableColumn id="8" xr3:uid="{C251584B-59C9-44EA-A683-90EDC469AD7D}" name="Koman 3" dataDxfId="26">
      <calculatedColumnFormula>'[1]Publikime AL'!H519</calculatedColumnFormula>
    </tableColumn>
    <tableColumn id="9" xr3:uid="{6C6D6FE1-4DC7-4DD7-BF5D-DE1313ABC1E2}" name="Koman 4" dataDxfId="25">
      <calculatedColumnFormula>'[1]Publikime AL'!I519</calculatedColumnFormula>
    </tableColumn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F8580662-DBB2-4D84-B9E6-03A4F8EE0B39}" name="Table40" displayName="Table40" ref="A258:G282" totalsRowShown="0" headerRowDxfId="24" headerRowBorderDxfId="22" tableBorderDxfId="23" totalsRowBorderDxfId="21">
  <tableColumns count="7">
    <tableColumn id="1" xr3:uid="{E640BEC5-309A-4C4D-8437-1B92A6657685}" name="Hour" dataDxfId="20"/>
    <tableColumn id="2" xr3:uid="{D09AE93D-22EC-4E77-A932-FAC87E9BD6D2}" name=" Bistrice-Myrtos" dataDxfId="19">
      <calculatedColumnFormula>'[1]Publikime AL'!B362</calculatedColumnFormula>
    </tableColumn>
    <tableColumn id="3" xr3:uid="{FE6178AE-1A46-4B52-88C8-33E532D9600E}" name=" FIERZE-PRIZREN" dataDxfId="18">
      <calculatedColumnFormula>'[1]Publikime AL'!C362</calculatedColumnFormula>
    </tableColumn>
    <tableColumn id="4" xr3:uid="{65450E9D-B577-42F1-85A6-A8E18B4D1512}" name="KOPLIK-PODGORICA" dataDxfId="17">
      <calculatedColumnFormula>'[1]Publikime AL'!D362</calculatedColumnFormula>
    </tableColumn>
    <tableColumn id="5" xr3:uid="{EE05A7A7-3B51-41D2-B71E-7B55A6E1F0C1}" name="KOMAN-KOSOVA" dataDxfId="16">
      <calculatedColumnFormula>'[1]Publikime AL'!E362</calculatedColumnFormula>
    </tableColumn>
    <tableColumn id="6" xr3:uid="{C72D6B66-75DC-4E59-8BF7-F706BBE99D11}" name="TIRANA2-PODGORICE" dataDxfId="15">
      <calculatedColumnFormula>'[1]Publikime AL'!F362</calculatedColumnFormula>
    </tableColumn>
    <tableColumn id="7" xr3:uid="{C407234D-5635-42E5-8CF9-746F83D3280E}" name="ZEMBLAK-KARDIA" dataDxfId="14">
      <calculatedColumnFormula>'[1]Publikime AL'!G362</calculatedColumnFormula>
    </tableColumn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9A6BE53-42DD-42A3-B1E7-4BDD69FAA1CE}" name="Table4143" displayName="Table4143" ref="A419:I420" totalsRowShown="0" headerRowDxfId="13" dataDxfId="12" headerRowBorderDxfId="10" tableBorderDxfId="11" totalsRowBorderDxfId="9">
  <tableColumns count="9">
    <tableColumn id="1" xr3:uid="{5B52FFE2-7C54-429C-A88E-E478F37E6601}" name=" " dataDxfId="8"/>
    <tableColumn id="2" xr3:uid="{CF8055A5-05DD-4CC6-AA6A-AF9EFBE14AFF}" name="Fierze 1" dataDxfId="7">
      <calculatedColumnFormula>SUM(B392:B415)</calculatedColumnFormula>
    </tableColumn>
    <tableColumn id="3" xr3:uid="{EAD6544D-47EA-4A4F-AD94-D83741E4A0FA}" name="Fierze 2" dataDxfId="6">
      <calculatedColumnFormula>SUM(C392:C415)</calculatedColumnFormula>
    </tableColumn>
    <tableColumn id="4" xr3:uid="{56C697B1-D0E2-4300-B09C-F31CC1DB5559}" name="Fierze 3" dataDxfId="5">
      <calculatedColumnFormula>SUM(D392:D415)</calculatedColumnFormula>
    </tableColumn>
    <tableColumn id="5" xr3:uid="{5D4CCF04-28F2-4319-B9F8-EFA6A4001024}" name="Fierze 4" dataDxfId="4">
      <calculatedColumnFormula>SUM(E392:E415)</calculatedColumnFormula>
    </tableColumn>
    <tableColumn id="6" xr3:uid="{0FF3AD50-BC27-46D4-8D8E-E7E6A2CCD3A2}" name="Koman 1" dataDxfId="3">
      <calculatedColumnFormula>SUM(F392:F415)</calculatedColumnFormula>
    </tableColumn>
    <tableColumn id="7" xr3:uid="{E09628CC-A382-442D-BCCC-8E49F2978DF7}" name="Koman 2" dataDxfId="2">
      <calculatedColumnFormula>SUM(G392:G415)</calculatedColumnFormula>
    </tableColumn>
    <tableColumn id="8" xr3:uid="{59F25A62-A6D9-4F0F-856D-858F7269B6D3}" name="Koman 3" dataDxfId="1">
      <calculatedColumnFormula>SUM(H392:H415)</calculatedColumnFormula>
    </tableColumn>
    <tableColumn id="9" xr3:uid="{EB98D238-BD61-498B-BA0E-86D38F8E22EF}" name="Koman 4" dataDxfId="0">
      <calculatedColumnFormula>SUM(I392:I415)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065DF86-4288-456E-9C1B-55D20E2D9AD5}" name="Table91112" displayName="Table91112" ref="B247:G255" totalsRowShown="0" headerRowDxfId="609" dataDxfId="608" headerRowBorderDxfId="606" tableBorderDxfId="607" totalsRowBorderDxfId="605">
  <autoFilter ref="B247:G255" xr:uid="{C065DF86-4288-456E-9C1B-55D20E2D9AD5}"/>
  <tableColumns count="6">
    <tableColumn id="1" xr3:uid="{A6D54BA8-B30C-4BF5-B7CF-93E8C855AB53}" name="Elementi" dataDxfId="604"/>
    <tableColumn id="2" xr3:uid="{8B514AC7-6BE8-4C79-ABF5-AF9F2ABFEC51}" name="Vendndodhja" dataDxfId="603"/>
    <tableColumn id="3" xr3:uid="{885673E7-FACC-414B-83F7-59A28D3E8162}" name="Kapaciteti I instaluar(MWh)" dataDxfId="602"/>
    <tableColumn id="4" xr3:uid="{422AF13E-7F4C-4E9C-86F3-64FF5080D8C2}" name="Lloji gjenerimit" dataDxfId="601"/>
    <tableColumn id="5" xr3:uid="{B7DA3BB2-E37D-4EC5-8528-9C2F0F16C41D}" name="Arsyeja" dataDxfId="600"/>
    <tableColumn id="6" xr3:uid="{86EA8011-CC37-44BF-A5A6-C7ADB0940F8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93F125E-0970-4144-8498-909D330334FC}" name="Table9111213" displayName="Table9111213" ref="B259:G260" totalsRowShown="0" headerRowDxfId="598" dataDxfId="597" headerRowBorderDxfId="595" tableBorderDxfId="596" totalsRowBorderDxfId="594">
  <autoFilter ref="B259:G260" xr:uid="{993F125E-0970-4144-8498-909D330334FC}"/>
  <tableColumns count="6">
    <tableColumn id="1" xr3:uid="{BB0798CB-D549-45CE-AC5E-703B3B1E2C0A}" name="Elementi" dataDxfId="593"/>
    <tableColumn id="2" xr3:uid="{E510F61B-6245-49E5-9C78-7C16625108DB}" name="Vendndodhja" dataDxfId="592"/>
    <tableColumn id="3" xr3:uid="{E2962CA4-5CE6-4AD6-A480-60313DAC3C4A}" name="Kapaciteti I instaluar(MWh)" dataDxfId="591"/>
    <tableColumn id="4" xr3:uid="{0C67AA98-39D3-48B9-AF5F-8CA3AB453ABF}" name="Lloji gjenerimit" dataDxfId="590"/>
    <tableColumn id="5" xr3:uid="{6DE927AB-D602-4B81-B5E3-CC8916221D8B}" name="Arsyeja" dataDxfId="589"/>
    <tableColumn id="6" xr3:uid="{9D9BDC99-DE54-4365-A771-D2C36FD0D2F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8A359AE-C316-42B0-AE88-2EDC50CB84F4}" name="Table13" displayName="Table13" ref="C264:E270" totalsRowShown="0" headerRowDxfId="587" dataDxfId="586" headerRowBorderDxfId="584" tableBorderDxfId="585" totalsRowBorderDxfId="583">
  <tableColumns count="3">
    <tableColumn id="1" xr3:uid="{29E730B1-362D-474E-8C6A-08C9F5332AF6}" name="Zona 1" dataDxfId="582"/>
    <tableColumn id="2" xr3:uid="{A7E0DF2F-F07D-47CF-BBE9-062A4FCEC589}" name="Zona 2" dataDxfId="581"/>
    <tableColumn id="3" xr3:uid="{4CF79300-4090-436C-A4E1-7DC0EA8B508D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7425-E2E8-4673-B040-00BF9F14D47A}">
  <dimension ref="A1:N896"/>
  <sheetViews>
    <sheetView tabSelected="1" workbookViewId="0">
      <selection activeCell="N20" sqref="N20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45331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22688.78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45329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830.74288732999992</v>
      </c>
      <c r="E160" s="59">
        <v>124.994</v>
      </c>
      <c r="F160" s="59">
        <v>705.74888732999989</v>
      </c>
      <c r="G160" s="49"/>
      <c r="I160" s="21"/>
    </row>
    <row r="161" spans="1:9" x14ac:dyDescent="0.25">
      <c r="A161" s="19"/>
      <c r="B161" s="49"/>
      <c r="C161" s="58">
        <v>2</v>
      </c>
      <c r="D161" s="59">
        <v>617.67216953000002</v>
      </c>
      <c r="E161" s="59">
        <v>18.438999999999965</v>
      </c>
      <c r="F161" s="59">
        <v>599.23316953000005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556.07376398999997</v>
      </c>
      <c r="E162" s="59">
        <v>9.146000000000015</v>
      </c>
      <c r="F162" s="59">
        <v>546.9277639899999</v>
      </c>
      <c r="G162" s="49"/>
      <c r="I162" s="21"/>
    </row>
    <row r="163" spans="1:9" x14ac:dyDescent="0.25">
      <c r="A163" s="19"/>
      <c r="B163" s="49"/>
      <c r="C163" s="58">
        <v>4</v>
      </c>
      <c r="D163" s="59">
        <v>541.00564933999999</v>
      </c>
      <c r="E163" s="59">
        <v>9.7180000000000177</v>
      </c>
      <c r="F163" s="59">
        <v>531.28764933999992</v>
      </c>
      <c r="G163" s="49"/>
      <c r="I163" s="21"/>
    </row>
    <row r="164" spans="1:9" x14ac:dyDescent="0.25">
      <c r="A164" s="19"/>
      <c r="B164" s="49"/>
      <c r="C164" s="58">
        <v>5</v>
      </c>
      <c r="D164" s="59">
        <v>559.89643006999995</v>
      </c>
      <c r="E164" s="59">
        <v>21.665999999999997</v>
      </c>
      <c r="F164" s="59">
        <v>538.23043007000001</v>
      </c>
      <c r="G164" s="49"/>
      <c r="I164" s="21"/>
    </row>
    <row r="165" spans="1:9" x14ac:dyDescent="0.25">
      <c r="A165" s="19"/>
      <c r="B165" s="49"/>
      <c r="C165" s="58">
        <v>6</v>
      </c>
      <c r="D165" s="59">
        <v>670.22556732999999</v>
      </c>
      <c r="E165" s="59">
        <v>63.638000000000034</v>
      </c>
      <c r="F165" s="59">
        <v>606.58756732999996</v>
      </c>
      <c r="G165" s="49"/>
      <c r="I165" s="21"/>
    </row>
    <row r="166" spans="1:9" x14ac:dyDescent="0.25">
      <c r="A166" s="19"/>
      <c r="B166" s="49"/>
      <c r="C166" s="58">
        <v>7</v>
      </c>
      <c r="D166" s="59">
        <v>976.22044181999979</v>
      </c>
      <c r="E166" s="59">
        <v>183.00799999999992</v>
      </c>
      <c r="F166" s="59">
        <v>793.21244181999987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1239.5847545699999</v>
      </c>
      <c r="E167" s="59">
        <v>175.00099999999998</v>
      </c>
      <c r="F167" s="59">
        <v>1064.5837545699999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1331.0358177300004</v>
      </c>
      <c r="E168" s="59">
        <v>186.74500000000003</v>
      </c>
      <c r="F168" s="59">
        <v>1144.2908177300003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1312.6563193800002</v>
      </c>
      <c r="E169" s="59">
        <v>192.63600000000002</v>
      </c>
      <c r="F169" s="59">
        <v>1120.0203193800003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1254.9632338300005</v>
      </c>
      <c r="E170" s="59">
        <v>192.19400000000007</v>
      </c>
      <c r="F170" s="59">
        <v>1062.7692338300003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1114.2466537800003</v>
      </c>
      <c r="E171" s="59">
        <v>98.131999999999948</v>
      </c>
      <c r="F171" s="59">
        <v>1016.1146537800004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1093.7828599899992</v>
      </c>
      <c r="E172" s="59">
        <v>102.31399999999996</v>
      </c>
      <c r="F172" s="59">
        <v>991.46885998999926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1129.4927980699995</v>
      </c>
      <c r="E173" s="59">
        <v>111.73199999999997</v>
      </c>
      <c r="F173" s="59">
        <v>1017.7607980699995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1158.8907711300001</v>
      </c>
      <c r="E174" s="59">
        <v>119.63399999999996</v>
      </c>
      <c r="F174" s="59">
        <v>1039.2567711300001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1271.3561504399997</v>
      </c>
      <c r="E175" s="59">
        <v>229.358</v>
      </c>
      <c r="F175" s="59">
        <v>1041.9981504399998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1383.4207703099996</v>
      </c>
      <c r="E176" s="59">
        <v>315.32</v>
      </c>
      <c r="F176" s="59">
        <v>1068.1007703099997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1528.9477266400004</v>
      </c>
      <c r="E177" s="59">
        <v>292.13599999999997</v>
      </c>
      <c r="F177" s="59">
        <v>1236.8117266400004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1621.8385440000006</v>
      </c>
      <c r="E178" s="59">
        <v>290.31499999999994</v>
      </c>
      <c r="F178" s="59">
        <v>1331.5235440000006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1612.4538068200002</v>
      </c>
      <c r="E179" s="59">
        <v>287.45999999999998</v>
      </c>
      <c r="F179" s="59">
        <v>1324.9938068200001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1546.1571346300004</v>
      </c>
      <c r="E180" s="59">
        <v>257.13699999999994</v>
      </c>
      <c r="F180" s="59">
        <v>1289.0201346300005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1440.8527458299991</v>
      </c>
      <c r="E181" s="59">
        <v>269.19500000000005</v>
      </c>
      <c r="F181" s="59">
        <v>1171.6577458299989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1161.2210088699997</v>
      </c>
      <c r="E182" s="59">
        <v>174.69900000000001</v>
      </c>
      <c r="F182" s="59">
        <v>986.52200886999958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909.18611543000009</v>
      </c>
      <c r="E183" s="59">
        <v>122.20200000000003</v>
      </c>
      <c r="F183" s="59">
        <v>786.98411543000009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48.363194509999992</v>
      </c>
      <c r="C362" s="93">
        <v>90.89676532</v>
      </c>
      <c r="D362" s="93">
        <v>-33.701843840000002</v>
      </c>
      <c r="E362" s="93">
        <v>-132.95278483000001</v>
      </c>
      <c r="F362" s="93">
        <v>-82.295807999999994</v>
      </c>
      <c r="G362" s="94">
        <v>245.63717958000001</v>
      </c>
      <c r="I362" s="21"/>
    </row>
    <row r="363" spans="1:12" x14ac:dyDescent="0.25">
      <c r="A363" s="92">
        <v>2</v>
      </c>
      <c r="B363" s="93">
        <v>46.28485981</v>
      </c>
      <c r="C363" s="93">
        <v>36.52759855</v>
      </c>
      <c r="D363" s="93">
        <v>-38.531244550000004</v>
      </c>
      <c r="E363" s="93">
        <v>-160.97679847000001</v>
      </c>
      <c r="F363" s="93">
        <v>-67.046784000000002</v>
      </c>
      <c r="G363" s="94">
        <v>209.92462689999999</v>
      </c>
      <c r="I363" s="21"/>
    </row>
    <row r="364" spans="1:12" x14ac:dyDescent="0.25">
      <c r="A364" s="92">
        <v>3</v>
      </c>
      <c r="B364" s="93">
        <v>50.457495940000008</v>
      </c>
      <c r="C364" s="93">
        <v>19.394952709999998</v>
      </c>
      <c r="D364" s="93">
        <v>-44.598953129999998</v>
      </c>
      <c r="E364" s="93">
        <v>-173.32439564999996</v>
      </c>
      <c r="F364" s="93">
        <v>-60.474624000000006</v>
      </c>
      <c r="G364" s="94">
        <v>216.45066076000001</v>
      </c>
      <c r="I364" s="21"/>
    </row>
    <row r="365" spans="1:12" x14ac:dyDescent="0.25">
      <c r="A365" s="92">
        <v>4</v>
      </c>
      <c r="B365" s="93">
        <v>51.291394170000004</v>
      </c>
      <c r="C365" s="93">
        <v>19.707900429999999</v>
      </c>
      <c r="D365" s="93">
        <v>-45.791844560000001</v>
      </c>
      <c r="E365" s="93">
        <v>-168.81823231999999</v>
      </c>
      <c r="F365" s="93">
        <v>-68.143487999999991</v>
      </c>
      <c r="G365" s="94">
        <v>237.66349645000003</v>
      </c>
      <c r="I365" s="21"/>
    </row>
    <row r="366" spans="1:12" x14ac:dyDescent="0.25">
      <c r="A366" s="92">
        <v>5</v>
      </c>
      <c r="B366" s="93">
        <v>48.708656279999992</v>
      </c>
      <c r="C366" s="93">
        <v>21.384760889999999</v>
      </c>
      <c r="D366" s="93">
        <v>-47.871421179999999</v>
      </c>
      <c r="E366" s="93">
        <v>-163.13149934</v>
      </c>
      <c r="F366" s="93">
        <v>-77.067648000000005</v>
      </c>
      <c r="G366" s="94">
        <v>244.31210311000004</v>
      </c>
      <c r="I366" s="21"/>
    </row>
    <row r="367" spans="1:12" x14ac:dyDescent="0.25">
      <c r="A367" s="92">
        <v>6</v>
      </c>
      <c r="B367" s="93">
        <v>46.795552919999999</v>
      </c>
      <c r="C367" s="93">
        <v>45.968542930000005</v>
      </c>
      <c r="D367" s="93">
        <v>-38.781035019999997</v>
      </c>
      <c r="E367" s="93">
        <v>-125.00813178</v>
      </c>
      <c r="F367" s="93">
        <v>-88.478208000000009</v>
      </c>
      <c r="G367" s="94">
        <v>286.90034470000001</v>
      </c>
      <c r="I367" s="21"/>
      <c r="L367"/>
    </row>
    <row r="368" spans="1:12" x14ac:dyDescent="0.25">
      <c r="A368" s="92">
        <v>7</v>
      </c>
      <c r="B368" s="93">
        <v>58.804703550000006</v>
      </c>
      <c r="C368" s="93">
        <v>108.16849903000001</v>
      </c>
      <c r="D368" s="93">
        <v>-17.71347965</v>
      </c>
      <c r="E368" s="93">
        <v>-113.23791704000001</v>
      </c>
      <c r="F368" s="93">
        <v>-140.176512</v>
      </c>
      <c r="G368" s="94">
        <v>362.11617518999992</v>
      </c>
      <c r="I368" s="21"/>
    </row>
    <row r="369" spans="1:9" x14ac:dyDescent="0.25">
      <c r="A369" s="92">
        <v>8</v>
      </c>
      <c r="B369" s="93">
        <v>40.375480009999997</v>
      </c>
      <c r="C369" s="93">
        <v>218.92573565999999</v>
      </c>
      <c r="D369" s="93">
        <v>10.854176550000002</v>
      </c>
      <c r="E369" s="93">
        <v>-119.23108200999999</v>
      </c>
      <c r="F369" s="93">
        <v>-112.603008</v>
      </c>
      <c r="G369" s="94">
        <v>229.32854610999996</v>
      </c>
      <c r="I369" s="21"/>
    </row>
    <row r="370" spans="1:9" x14ac:dyDescent="0.25">
      <c r="A370" s="92">
        <v>9</v>
      </c>
      <c r="B370" s="93">
        <v>12.382191259999999</v>
      </c>
      <c r="C370" s="93">
        <v>199.16035503000001</v>
      </c>
      <c r="D370" s="93">
        <v>97.077305390000006</v>
      </c>
      <c r="E370" s="93">
        <v>-78.327247169999993</v>
      </c>
      <c r="F370" s="93">
        <v>87.381504000000007</v>
      </c>
      <c r="G370" s="94">
        <v>-9.8845285599999979</v>
      </c>
      <c r="I370" s="21"/>
    </row>
    <row r="371" spans="1:9" x14ac:dyDescent="0.25">
      <c r="A371" s="92">
        <v>10</v>
      </c>
      <c r="B371" s="93">
        <v>-3.9483762799999997</v>
      </c>
      <c r="C371" s="93">
        <v>198.96946402999998</v>
      </c>
      <c r="D371" s="93">
        <v>139.88975991999999</v>
      </c>
      <c r="E371" s="93">
        <v>-77.620840740000006</v>
      </c>
      <c r="F371" s="93">
        <v>244.25587200000001</v>
      </c>
      <c r="G371" s="94">
        <v>-191.97222767</v>
      </c>
      <c r="I371" s="21"/>
    </row>
    <row r="372" spans="1:9" x14ac:dyDescent="0.25">
      <c r="A372" s="92">
        <v>11</v>
      </c>
      <c r="B372" s="93">
        <v>-13.353258129999999</v>
      </c>
      <c r="C372" s="93">
        <v>194.18299607</v>
      </c>
      <c r="D372" s="93">
        <v>128.26456818</v>
      </c>
      <c r="E372" s="93">
        <v>-93.184361219999985</v>
      </c>
      <c r="F372" s="93">
        <v>218.948352</v>
      </c>
      <c r="G372" s="94">
        <v>-256.49454910000003</v>
      </c>
      <c r="I372" s="21"/>
    </row>
    <row r="373" spans="1:9" ht="15.75" customHeight="1" x14ac:dyDescent="0.25">
      <c r="A373" s="92">
        <v>12</v>
      </c>
      <c r="B373" s="93">
        <v>-26.799171640000004</v>
      </c>
      <c r="C373" s="93">
        <v>182.53225757999999</v>
      </c>
      <c r="D373" s="93">
        <v>128.21737765</v>
      </c>
      <c r="E373" s="93">
        <v>-125.111351</v>
      </c>
      <c r="F373" s="93">
        <v>280.26163199999996</v>
      </c>
      <c r="G373" s="94">
        <v>-375.39532516000008</v>
      </c>
      <c r="I373" s="21"/>
    </row>
    <row r="374" spans="1:9" x14ac:dyDescent="0.25">
      <c r="A374" s="92">
        <v>13</v>
      </c>
      <c r="B374" s="93">
        <v>-26.983272759999998</v>
      </c>
      <c r="C374" s="93">
        <v>195.92443302999999</v>
      </c>
      <c r="D374" s="93">
        <v>120.31314140000001</v>
      </c>
      <c r="E374" s="93">
        <v>-124.92749179000002</v>
      </c>
      <c r="F374" s="93">
        <v>259.061376</v>
      </c>
      <c r="G374" s="94">
        <v>-344.31215356000001</v>
      </c>
      <c r="I374" s="21"/>
    </row>
    <row r="375" spans="1:9" ht="15" customHeight="1" x14ac:dyDescent="0.25">
      <c r="A375" s="92">
        <v>14</v>
      </c>
      <c r="B375" s="93">
        <v>-24.899131969999999</v>
      </c>
      <c r="C375" s="93">
        <v>185.88526884999999</v>
      </c>
      <c r="D375" s="93">
        <v>115.91874512999999</v>
      </c>
      <c r="E375" s="93">
        <v>-132.48829839999999</v>
      </c>
      <c r="F375" s="93">
        <v>231.87225599999999</v>
      </c>
      <c r="G375" s="94">
        <v>-313.60315155000001</v>
      </c>
      <c r="I375" s="21"/>
    </row>
    <row r="376" spans="1:9" ht="15" customHeight="1" x14ac:dyDescent="0.25">
      <c r="A376" s="92">
        <v>15</v>
      </c>
      <c r="B376" s="93">
        <v>-7.5036325800000006</v>
      </c>
      <c r="C376" s="93">
        <v>179.05718957000002</v>
      </c>
      <c r="D376" s="93">
        <v>116.63582827999998</v>
      </c>
      <c r="E376" s="93">
        <v>-99.451702209999979</v>
      </c>
      <c r="F376" s="93">
        <v>188.70297600000001</v>
      </c>
      <c r="G376" s="94">
        <v>-152.49862540000001</v>
      </c>
      <c r="I376" s="21"/>
    </row>
    <row r="377" spans="1:9" ht="15" customHeight="1" x14ac:dyDescent="0.25">
      <c r="A377" s="92">
        <v>16</v>
      </c>
      <c r="B377" s="93">
        <v>2.4695193300000002</v>
      </c>
      <c r="C377" s="93">
        <v>197.93198201999999</v>
      </c>
      <c r="D377" s="93">
        <v>74.987879890000002</v>
      </c>
      <c r="E377" s="93">
        <v>-77.169256729999987</v>
      </c>
      <c r="F377" s="93">
        <v>87.024000000000001</v>
      </c>
      <c r="G377" s="94">
        <v>-41.140592340000005</v>
      </c>
      <c r="I377" s="21"/>
    </row>
    <row r="378" spans="1:9" ht="15" customHeight="1" x14ac:dyDescent="0.25">
      <c r="A378" s="92">
        <v>17</v>
      </c>
      <c r="B378" s="93">
        <v>0.82301182999999978</v>
      </c>
      <c r="C378" s="93">
        <v>199.08655331000003</v>
      </c>
      <c r="D378" s="93">
        <v>42.19010724999999</v>
      </c>
      <c r="E378" s="93">
        <v>-23.2888327</v>
      </c>
      <c r="F378" s="93">
        <v>43.403135999999996</v>
      </c>
      <c r="G378" s="94">
        <v>15.223541640000001</v>
      </c>
      <c r="I378" s="21"/>
    </row>
    <row r="379" spans="1:9" ht="15" customHeight="1" x14ac:dyDescent="0.25">
      <c r="A379" s="92">
        <v>18</v>
      </c>
      <c r="B379" s="93">
        <v>1.3891046300000001</v>
      </c>
      <c r="C379" s="93">
        <v>218.93354162</v>
      </c>
      <c r="D379" s="93">
        <v>31.192230200000004</v>
      </c>
      <c r="E379" s="93">
        <v>-0.98058241999999973</v>
      </c>
      <c r="F379" s="93">
        <v>28.492800000000003</v>
      </c>
      <c r="G379" s="94">
        <v>48.309165720000003</v>
      </c>
      <c r="I379" s="21"/>
    </row>
    <row r="380" spans="1:9" ht="15" customHeight="1" x14ac:dyDescent="0.25">
      <c r="A380" s="92">
        <v>19</v>
      </c>
      <c r="B380" s="93">
        <v>3.1715711699999996</v>
      </c>
      <c r="C380" s="93">
        <v>199.11919637</v>
      </c>
      <c r="D380" s="93">
        <v>45.273813189999998</v>
      </c>
      <c r="E380" s="93">
        <v>3.4126848999999995</v>
      </c>
      <c r="F380" s="93">
        <v>34.108032000000001</v>
      </c>
      <c r="G380" s="94">
        <v>56.695725649999993</v>
      </c>
      <c r="I380" s="21"/>
    </row>
    <row r="381" spans="1:9" ht="15" customHeight="1" x14ac:dyDescent="0.25">
      <c r="A381" s="92">
        <v>20</v>
      </c>
      <c r="B381" s="93">
        <v>6.0559833100000011</v>
      </c>
      <c r="C381" s="93">
        <v>199.11635785999999</v>
      </c>
      <c r="D381" s="93">
        <v>35.161556900000008</v>
      </c>
      <c r="E381" s="93">
        <v>-35.559015479999999</v>
      </c>
      <c r="F381" s="93">
        <v>35.449343999999996</v>
      </c>
      <c r="G381" s="94">
        <v>47.240846999999995</v>
      </c>
      <c r="I381" s="21"/>
    </row>
    <row r="382" spans="1:9" ht="15" customHeight="1" x14ac:dyDescent="0.25">
      <c r="A382" s="92">
        <v>21</v>
      </c>
      <c r="B382" s="93">
        <v>18.762105460000001</v>
      </c>
      <c r="C382" s="93">
        <v>199.12132527999998</v>
      </c>
      <c r="D382" s="93">
        <v>5.9215243800000001</v>
      </c>
      <c r="E382" s="93">
        <v>-57.860814560000001</v>
      </c>
      <c r="F382" s="93">
        <v>-30.742656</v>
      </c>
      <c r="G382" s="94">
        <v>158.94337415000001</v>
      </c>
      <c r="I382" s="21"/>
    </row>
    <row r="383" spans="1:9" ht="15" customHeight="1" x14ac:dyDescent="0.25">
      <c r="A383" s="92">
        <v>22</v>
      </c>
      <c r="B383" s="93">
        <v>32.564609039999993</v>
      </c>
      <c r="C383" s="93">
        <v>199.04894281</v>
      </c>
      <c r="D383" s="93">
        <v>10.04838938</v>
      </c>
      <c r="E383" s="93">
        <v>-113.86045785000002</v>
      </c>
      <c r="F383" s="93">
        <v>-29.135232000000002</v>
      </c>
      <c r="G383" s="94">
        <v>185.28362355999997</v>
      </c>
      <c r="I383" s="21"/>
    </row>
    <row r="384" spans="1:9" ht="15" customHeight="1" x14ac:dyDescent="0.25">
      <c r="A384" s="92">
        <v>23</v>
      </c>
      <c r="B384" s="93">
        <v>41.455410880000002</v>
      </c>
      <c r="C384" s="93">
        <v>199.08797257999998</v>
      </c>
      <c r="D384" s="93">
        <v>-26.814865109999996</v>
      </c>
      <c r="E384" s="93">
        <v>-114.77007706999999</v>
      </c>
      <c r="F384" s="93">
        <v>-82.239359999999991</v>
      </c>
      <c r="G384" s="94">
        <v>228.42666834999997</v>
      </c>
      <c r="I384" s="21"/>
    </row>
    <row r="385" spans="1:9" ht="15.75" customHeight="1" x14ac:dyDescent="0.25">
      <c r="A385" s="95">
        <v>24</v>
      </c>
      <c r="B385" s="93">
        <v>48.436980110000007</v>
      </c>
      <c r="C385" s="93">
        <v>109.03141156</v>
      </c>
      <c r="D385" s="93">
        <v>-32.166200159999995</v>
      </c>
      <c r="E385" s="93">
        <v>-108.96077129999999</v>
      </c>
      <c r="F385" s="93">
        <v>-87.859968000000009</v>
      </c>
      <c r="G385" s="93">
        <v>239.95367242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45331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796.45</v>
      </c>
      <c r="I451" s="21"/>
    </row>
    <row r="452" spans="1:9" ht="15.75" customHeight="1" x14ac:dyDescent="0.25">
      <c r="A452" s="19"/>
      <c r="D452" s="37" t="s">
        <v>163</v>
      </c>
      <c r="E452" s="117">
        <v>607.37</v>
      </c>
      <c r="I452" s="21"/>
    </row>
    <row r="453" spans="1:9" ht="15.75" customHeight="1" x14ac:dyDescent="0.25">
      <c r="A453" s="19"/>
      <c r="D453" s="37" t="s">
        <v>164</v>
      </c>
      <c r="E453" s="117">
        <v>560.55999999999995</v>
      </c>
      <c r="I453" s="21"/>
    </row>
    <row r="454" spans="1:9" ht="15.75" customHeight="1" x14ac:dyDescent="0.25">
      <c r="A454" s="19"/>
      <c r="D454" s="37" t="s">
        <v>165</v>
      </c>
      <c r="E454" s="117">
        <v>567.35</v>
      </c>
      <c r="I454" s="21"/>
    </row>
    <row r="455" spans="1:9" ht="15.75" customHeight="1" x14ac:dyDescent="0.25">
      <c r="A455" s="19"/>
      <c r="D455" s="37" t="s">
        <v>166</v>
      </c>
      <c r="E455" s="117">
        <v>576.45000000000005</v>
      </c>
      <c r="I455" s="21"/>
    </row>
    <row r="456" spans="1:9" ht="15.75" customHeight="1" x14ac:dyDescent="0.25">
      <c r="A456" s="19"/>
      <c r="D456" s="37" t="s">
        <v>167</v>
      </c>
      <c r="E456" s="117">
        <v>735.06</v>
      </c>
      <c r="I456" s="21"/>
    </row>
    <row r="457" spans="1:9" ht="15.75" customHeight="1" x14ac:dyDescent="0.25">
      <c r="A457" s="19"/>
      <c r="D457" s="37" t="s">
        <v>168</v>
      </c>
      <c r="E457" s="117">
        <v>1058.69</v>
      </c>
      <c r="I457" s="21"/>
    </row>
    <row r="458" spans="1:9" x14ac:dyDescent="0.25">
      <c r="A458" s="19"/>
      <c r="D458" s="37" t="s">
        <v>169</v>
      </c>
      <c r="E458" s="117">
        <v>1349.77</v>
      </c>
      <c r="I458" s="21"/>
    </row>
    <row r="459" spans="1:9" x14ac:dyDescent="0.25">
      <c r="A459" s="19"/>
      <c r="D459" s="37" t="s">
        <v>170</v>
      </c>
      <c r="E459" s="117">
        <v>1461.93</v>
      </c>
      <c r="I459" s="21"/>
    </row>
    <row r="460" spans="1:9" x14ac:dyDescent="0.25">
      <c r="A460" s="19"/>
      <c r="D460" s="37" t="s">
        <v>171</v>
      </c>
      <c r="E460" s="117">
        <v>1407.59</v>
      </c>
      <c r="I460" s="21"/>
    </row>
    <row r="461" spans="1:9" x14ac:dyDescent="0.25">
      <c r="A461" s="19"/>
      <c r="D461" s="37" t="s">
        <v>172</v>
      </c>
      <c r="E461" s="117">
        <v>1225.9100000000001</v>
      </c>
      <c r="I461" s="21"/>
    </row>
    <row r="462" spans="1:9" x14ac:dyDescent="0.25">
      <c r="A462" s="19"/>
      <c r="D462" s="37" t="s">
        <v>173</v>
      </c>
      <c r="E462" s="117">
        <v>1055.8699999999999</v>
      </c>
      <c r="I462" s="21"/>
    </row>
    <row r="463" spans="1:9" x14ac:dyDescent="0.25">
      <c r="A463" s="19"/>
      <c r="D463" s="37" t="s">
        <v>174</v>
      </c>
      <c r="E463" s="117">
        <v>1058.79</v>
      </c>
      <c r="I463" s="21"/>
    </row>
    <row r="464" spans="1:9" x14ac:dyDescent="0.25">
      <c r="A464" s="19"/>
      <c r="D464" s="37" t="s">
        <v>175</v>
      </c>
      <c r="E464" s="117">
        <v>1066.6600000000001</v>
      </c>
      <c r="I464" s="21"/>
    </row>
    <row r="465" spans="1:9" x14ac:dyDescent="0.25">
      <c r="A465" s="19"/>
      <c r="D465" s="37" t="s">
        <v>176</v>
      </c>
      <c r="E465" s="117">
        <v>1248.69</v>
      </c>
      <c r="I465" s="21"/>
    </row>
    <row r="466" spans="1:9" x14ac:dyDescent="0.25">
      <c r="A466" s="19"/>
      <c r="D466" s="37" t="s">
        <v>177</v>
      </c>
      <c r="E466" s="117">
        <v>1299.1400000000001</v>
      </c>
      <c r="I466" s="21"/>
    </row>
    <row r="467" spans="1:9" x14ac:dyDescent="0.25">
      <c r="A467" s="19"/>
      <c r="D467" s="37" t="s">
        <v>178</v>
      </c>
      <c r="E467" s="117">
        <v>1370.13</v>
      </c>
      <c r="I467" s="21"/>
    </row>
    <row r="468" spans="1:9" x14ac:dyDescent="0.25">
      <c r="A468" s="19"/>
      <c r="D468" s="37" t="s">
        <v>179</v>
      </c>
      <c r="E468" s="117">
        <v>1540.68</v>
      </c>
      <c r="I468" s="21"/>
    </row>
    <row r="469" spans="1:9" x14ac:dyDescent="0.25">
      <c r="A469" s="19"/>
      <c r="D469" s="37" t="s">
        <v>180</v>
      </c>
      <c r="E469" s="117">
        <v>1616.71</v>
      </c>
      <c r="I469" s="21"/>
    </row>
    <row r="470" spans="1:9" x14ac:dyDescent="0.25">
      <c r="A470" s="19"/>
      <c r="D470" s="37" t="s">
        <v>181</v>
      </c>
      <c r="E470" s="117">
        <v>1609.22</v>
      </c>
      <c r="I470" s="21"/>
    </row>
    <row r="471" spans="1:9" x14ac:dyDescent="0.25">
      <c r="A471" s="19"/>
      <c r="D471" s="37" t="s">
        <v>182</v>
      </c>
      <c r="E471" s="117">
        <v>1574.83</v>
      </c>
      <c r="I471" s="21"/>
    </row>
    <row r="472" spans="1:9" x14ac:dyDescent="0.25">
      <c r="A472" s="19"/>
      <c r="D472" s="37" t="s">
        <v>183</v>
      </c>
      <c r="E472" s="117">
        <v>1450.04</v>
      </c>
      <c r="I472" s="21"/>
    </row>
    <row r="473" spans="1:9" x14ac:dyDescent="0.25">
      <c r="A473" s="19"/>
      <c r="D473" s="37" t="s">
        <v>184</v>
      </c>
      <c r="E473" s="117">
        <v>1211.95</v>
      </c>
      <c r="I473" s="21"/>
    </row>
    <row r="474" spans="1:9" x14ac:dyDescent="0.25">
      <c r="A474" s="19"/>
      <c r="D474" s="39" t="s">
        <v>185</v>
      </c>
      <c r="E474" s="117">
        <v>950.44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99.836242850000005</v>
      </c>
      <c r="D519" s="93">
        <v>0</v>
      </c>
      <c r="E519" s="93">
        <v>99.251269490000013</v>
      </c>
      <c r="F519" s="93">
        <v>52.390712690000001</v>
      </c>
      <c r="G519" s="93">
        <v>1.20105219</v>
      </c>
      <c r="H519" s="93">
        <v>89.88766858999999</v>
      </c>
      <c r="I519" s="122">
        <v>0</v>
      </c>
    </row>
    <row r="520" spans="1:14" x14ac:dyDescent="0.25">
      <c r="A520" s="121">
        <v>2</v>
      </c>
      <c r="B520" s="93">
        <v>0</v>
      </c>
      <c r="C520" s="93">
        <v>99.866283939999988</v>
      </c>
      <c r="D520" s="93">
        <v>0</v>
      </c>
      <c r="E520" s="93">
        <v>0.19680463000000001</v>
      </c>
      <c r="F520" s="93">
        <v>0</v>
      </c>
      <c r="G520" s="93">
        <v>0</v>
      </c>
      <c r="H520" s="93">
        <v>91.439988620000008</v>
      </c>
      <c r="I520" s="122">
        <v>0</v>
      </c>
    </row>
    <row r="521" spans="1:14" x14ac:dyDescent="0.25">
      <c r="A521" s="121">
        <v>3</v>
      </c>
      <c r="B521" s="93">
        <v>0</v>
      </c>
      <c r="C521" s="93">
        <v>99.83860829000001</v>
      </c>
      <c r="D521" s="93">
        <v>0</v>
      </c>
      <c r="E521" s="93">
        <v>0</v>
      </c>
      <c r="F521" s="93">
        <v>0</v>
      </c>
      <c r="G521" s="93">
        <v>0</v>
      </c>
      <c r="H521" s="93">
        <v>89.279868770000007</v>
      </c>
      <c r="I521" s="122">
        <v>0</v>
      </c>
    </row>
    <row r="522" spans="1:14" x14ac:dyDescent="0.25">
      <c r="A522" s="121">
        <v>4</v>
      </c>
      <c r="B522" s="93">
        <v>0</v>
      </c>
      <c r="C522" s="93">
        <v>99.89041143</v>
      </c>
      <c r="D522" s="93">
        <v>0</v>
      </c>
      <c r="E522" s="93">
        <v>0</v>
      </c>
      <c r="F522" s="93">
        <v>0</v>
      </c>
      <c r="G522" s="93">
        <v>0</v>
      </c>
      <c r="H522" s="93">
        <v>89.253257560000009</v>
      </c>
      <c r="I522" s="122">
        <v>0</v>
      </c>
    </row>
    <row r="523" spans="1:14" x14ac:dyDescent="0.25">
      <c r="A523" s="121">
        <v>5</v>
      </c>
      <c r="B523" s="93">
        <v>0</v>
      </c>
      <c r="C523" s="93">
        <v>99.851854750000001</v>
      </c>
      <c r="D523" s="93">
        <v>0</v>
      </c>
      <c r="E523" s="93">
        <v>0</v>
      </c>
      <c r="F523" s="93">
        <v>0</v>
      </c>
      <c r="G523" s="93">
        <v>0</v>
      </c>
      <c r="H523" s="93">
        <v>91.050755469999999</v>
      </c>
      <c r="I523" s="122">
        <v>0</v>
      </c>
    </row>
    <row r="524" spans="1:14" x14ac:dyDescent="0.25">
      <c r="A524" s="121">
        <v>6</v>
      </c>
      <c r="B524" s="93">
        <v>0</v>
      </c>
      <c r="C524" s="93">
        <v>99.853510559999989</v>
      </c>
      <c r="D524" s="93">
        <v>0</v>
      </c>
      <c r="E524" s="93">
        <v>1.3650955500000002</v>
      </c>
      <c r="F524" s="93">
        <v>0</v>
      </c>
      <c r="G524" s="93">
        <v>0</v>
      </c>
      <c r="H524" s="93">
        <v>101.98050781999999</v>
      </c>
      <c r="I524" s="122">
        <v>0</v>
      </c>
    </row>
    <row r="525" spans="1:14" x14ac:dyDescent="0.25">
      <c r="A525" s="121">
        <v>7</v>
      </c>
      <c r="B525" s="93">
        <v>0</v>
      </c>
      <c r="C525" s="93">
        <v>93.284210000000002</v>
      </c>
      <c r="D525" s="93">
        <v>0</v>
      </c>
      <c r="E525" s="93">
        <v>90.924210300000013</v>
      </c>
      <c r="F525" s="93">
        <v>0</v>
      </c>
      <c r="G525" s="93">
        <v>2.5195484800000001</v>
      </c>
      <c r="H525" s="93">
        <v>107.31729543</v>
      </c>
      <c r="I525" s="122">
        <v>1.24717827</v>
      </c>
    </row>
    <row r="526" spans="1:14" x14ac:dyDescent="0.25">
      <c r="A526" s="121">
        <v>8</v>
      </c>
      <c r="B526" s="93">
        <v>1.98365817</v>
      </c>
      <c r="C526" s="93">
        <v>109.89622355000002</v>
      </c>
      <c r="D526" s="93">
        <v>0</v>
      </c>
      <c r="E526" s="93">
        <v>109.26607027</v>
      </c>
      <c r="F526" s="93">
        <v>0</v>
      </c>
      <c r="G526" s="93">
        <v>133.93275392999999</v>
      </c>
      <c r="H526" s="93">
        <v>96.627398679999999</v>
      </c>
      <c r="I526" s="122">
        <v>124.55248309000001</v>
      </c>
      <c r="N526" s="123"/>
    </row>
    <row r="527" spans="1:14" x14ac:dyDescent="0.25">
      <c r="A527" s="121">
        <v>9</v>
      </c>
      <c r="B527" s="93">
        <v>99.497038709999998</v>
      </c>
      <c r="C527" s="93">
        <v>99.908152229999999</v>
      </c>
      <c r="D527" s="93">
        <v>0</v>
      </c>
      <c r="E527" s="93">
        <v>99.48048064999999</v>
      </c>
      <c r="F527" s="93">
        <v>0</v>
      </c>
      <c r="G527" s="93">
        <v>96.360222239999999</v>
      </c>
      <c r="H527" s="93">
        <v>110.79165379999999</v>
      </c>
      <c r="I527" s="122">
        <v>130.75963435</v>
      </c>
    </row>
    <row r="528" spans="1:14" x14ac:dyDescent="0.25">
      <c r="A528" s="121">
        <v>10</v>
      </c>
      <c r="B528" s="93">
        <v>99.633997710000003</v>
      </c>
      <c r="C528" s="93">
        <v>99.854693279999992</v>
      </c>
      <c r="D528" s="93">
        <v>0</v>
      </c>
      <c r="E528" s="93">
        <v>99.342102389999994</v>
      </c>
      <c r="F528" s="93">
        <v>0</v>
      </c>
      <c r="G528" s="93">
        <v>92.953988539999997</v>
      </c>
      <c r="H528" s="93">
        <v>89.390216539999997</v>
      </c>
      <c r="I528" s="122">
        <v>93.847060440000007</v>
      </c>
    </row>
    <row r="529" spans="1:9" x14ac:dyDescent="0.25">
      <c r="A529" s="121">
        <v>11</v>
      </c>
      <c r="B529" s="93">
        <v>94.803059149999996</v>
      </c>
      <c r="C529" s="93">
        <v>95.087621619999993</v>
      </c>
      <c r="D529" s="93">
        <v>0</v>
      </c>
      <c r="E529" s="93">
        <v>99.338317680000003</v>
      </c>
      <c r="F529" s="93">
        <v>0</v>
      </c>
      <c r="G529" s="93">
        <v>4.0094209999999998E-2</v>
      </c>
      <c r="H529" s="93">
        <v>90.174005109999996</v>
      </c>
      <c r="I529" s="122">
        <v>94.702876649999993</v>
      </c>
    </row>
    <row r="530" spans="1:9" x14ac:dyDescent="0.25">
      <c r="A530" s="121">
        <v>12</v>
      </c>
      <c r="B530" s="93">
        <v>90.827936860000008</v>
      </c>
      <c r="C530" s="93">
        <v>91.619649710000019</v>
      </c>
      <c r="D530" s="93">
        <v>0</v>
      </c>
      <c r="E530" s="93">
        <v>91.13118630999999</v>
      </c>
      <c r="F530" s="93">
        <v>0</v>
      </c>
      <c r="G530" s="93">
        <v>0</v>
      </c>
      <c r="H530" s="93">
        <v>107.95596424</v>
      </c>
      <c r="I530" s="122">
        <v>92.09426934999999</v>
      </c>
    </row>
    <row r="531" spans="1:9" x14ac:dyDescent="0.25">
      <c r="A531" s="121">
        <v>13</v>
      </c>
      <c r="B531" s="93">
        <v>97.523788490000001</v>
      </c>
      <c r="C531" s="93">
        <v>99.921162150000001</v>
      </c>
      <c r="D531" s="93">
        <v>0</v>
      </c>
      <c r="E531" s="93">
        <v>96.241246810000007</v>
      </c>
      <c r="F531" s="93">
        <v>0</v>
      </c>
      <c r="G531" s="93">
        <v>0</v>
      </c>
      <c r="H531" s="93">
        <v>102.61740256000002</v>
      </c>
      <c r="I531" s="122">
        <v>89.178391390000016</v>
      </c>
    </row>
    <row r="532" spans="1:9" x14ac:dyDescent="0.25">
      <c r="A532" s="121">
        <v>14</v>
      </c>
      <c r="B532" s="93">
        <v>92.914491689999991</v>
      </c>
      <c r="C532" s="93">
        <v>93.295564100000007</v>
      </c>
      <c r="D532" s="93">
        <v>0</v>
      </c>
      <c r="E532" s="93">
        <v>92.826497310000008</v>
      </c>
      <c r="F532" s="93">
        <v>0</v>
      </c>
      <c r="G532" s="93">
        <v>0</v>
      </c>
      <c r="H532" s="93">
        <v>97.334901819999999</v>
      </c>
      <c r="I532" s="122">
        <v>89.135103830000006</v>
      </c>
    </row>
    <row r="533" spans="1:9" x14ac:dyDescent="0.25">
      <c r="A533" s="121">
        <v>15</v>
      </c>
      <c r="B533" s="93">
        <v>89.609735149999992</v>
      </c>
      <c r="C533" s="93">
        <v>89.909199889999982</v>
      </c>
      <c r="D533" s="93">
        <v>0</v>
      </c>
      <c r="E533" s="93">
        <v>89.372718060000011</v>
      </c>
      <c r="F533" s="93">
        <v>0</v>
      </c>
      <c r="G533" s="93">
        <v>0</v>
      </c>
      <c r="H533" s="93">
        <v>89.824511349999995</v>
      </c>
      <c r="I533" s="122">
        <v>94.07627158999999</v>
      </c>
    </row>
    <row r="534" spans="1:9" x14ac:dyDescent="0.25">
      <c r="A534" s="121">
        <v>16</v>
      </c>
      <c r="B534" s="93">
        <v>99.093967710000001</v>
      </c>
      <c r="C534" s="93">
        <v>99.387991929999984</v>
      </c>
      <c r="D534" s="93">
        <v>0</v>
      </c>
      <c r="E534" s="93">
        <v>98.786223939999999</v>
      </c>
      <c r="F534" s="93">
        <v>0</v>
      </c>
      <c r="G534" s="93">
        <v>0</v>
      </c>
      <c r="H534" s="93">
        <v>112.35745684000001</v>
      </c>
      <c r="I534" s="122">
        <v>89.146457940000005</v>
      </c>
    </row>
    <row r="535" spans="1:9" x14ac:dyDescent="0.25">
      <c r="A535" s="121">
        <v>17</v>
      </c>
      <c r="B535" s="93">
        <v>99.673500550000014</v>
      </c>
      <c r="C535" s="93">
        <v>99.963266990000008</v>
      </c>
      <c r="D535" s="93">
        <v>25.330553089999999</v>
      </c>
      <c r="E535" s="93">
        <v>99.355821939999984</v>
      </c>
      <c r="F535" s="93">
        <v>1.6623130000000002</v>
      </c>
      <c r="G535" s="93">
        <v>0</v>
      </c>
      <c r="H535" s="93">
        <v>119.80610931999999</v>
      </c>
      <c r="I535" s="122">
        <v>131.43662330999999</v>
      </c>
    </row>
    <row r="536" spans="1:9" x14ac:dyDescent="0.25">
      <c r="A536" s="121">
        <v>18</v>
      </c>
      <c r="B536" s="93">
        <v>99.655759770000003</v>
      </c>
      <c r="C536" s="93">
        <v>109.98611027999999</v>
      </c>
      <c r="D536" s="93">
        <v>99.745409939999988</v>
      </c>
      <c r="E536" s="93">
        <v>109.22869630999999</v>
      </c>
      <c r="F536" s="93">
        <v>119.95087426000002</v>
      </c>
      <c r="G536" s="93">
        <v>1.4249410900000001</v>
      </c>
      <c r="H536" s="93">
        <v>107.91870856</v>
      </c>
      <c r="I536" s="122">
        <v>134.08000257</v>
      </c>
    </row>
    <row r="537" spans="1:9" x14ac:dyDescent="0.25">
      <c r="A537" s="121">
        <v>19</v>
      </c>
      <c r="B537" s="93">
        <v>99.614837640000005</v>
      </c>
      <c r="C537" s="93">
        <v>99.912883119999989</v>
      </c>
      <c r="D537" s="93">
        <v>99.776870290000005</v>
      </c>
      <c r="E537" s="93">
        <v>99.430806390000001</v>
      </c>
      <c r="F537" s="93">
        <v>133.88449894999999</v>
      </c>
      <c r="G537" s="93">
        <v>132.70757424999999</v>
      </c>
      <c r="H537" s="93">
        <v>94.73977751999999</v>
      </c>
      <c r="I537" s="122">
        <v>128.86669094999999</v>
      </c>
    </row>
    <row r="538" spans="1:9" x14ac:dyDescent="0.25">
      <c r="A538" s="121">
        <v>20</v>
      </c>
      <c r="B538" s="93">
        <v>99.616729980000002</v>
      </c>
      <c r="C538" s="93">
        <v>99.897744299999999</v>
      </c>
      <c r="D538" s="93">
        <v>99.721519000000001</v>
      </c>
      <c r="E538" s="93">
        <v>99.420161920000012</v>
      </c>
      <c r="F538" s="93">
        <v>89.497370970000006</v>
      </c>
      <c r="G538" s="93">
        <v>124.07667481</v>
      </c>
      <c r="H538" s="93">
        <v>92.144653219999995</v>
      </c>
      <c r="I538" s="122">
        <v>118.97371097999999</v>
      </c>
    </row>
    <row r="539" spans="1:9" x14ac:dyDescent="0.25">
      <c r="A539" s="121">
        <v>21</v>
      </c>
      <c r="B539" s="93">
        <v>99.614364549999991</v>
      </c>
      <c r="C539" s="93">
        <v>99.911227299999993</v>
      </c>
      <c r="D539" s="93">
        <v>99.735002009999988</v>
      </c>
      <c r="E539" s="93">
        <v>99.430096759999998</v>
      </c>
      <c r="F539" s="93">
        <v>100.35012826000001</v>
      </c>
      <c r="G539" s="93">
        <v>100.98382966</v>
      </c>
      <c r="H539" s="93">
        <v>90.765838219999992</v>
      </c>
      <c r="I539" s="122">
        <v>105.30194048000001</v>
      </c>
    </row>
    <row r="540" spans="1:9" x14ac:dyDescent="0.25">
      <c r="A540" s="121">
        <v>22</v>
      </c>
      <c r="B540" s="93">
        <v>99.623353230000006</v>
      </c>
      <c r="C540" s="93">
        <v>99.842156439999997</v>
      </c>
      <c r="D540" s="93">
        <v>99.658834830000018</v>
      </c>
      <c r="E540" s="93">
        <v>99.430806399999994</v>
      </c>
      <c r="F540" s="93">
        <v>3.4062339999999997E-2</v>
      </c>
      <c r="G540" s="93">
        <v>98.92731606000001</v>
      </c>
      <c r="H540" s="93">
        <v>92.503017390000011</v>
      </c>
      <c r="I540" s="122">
        <v>98.138914900000003</v>
      </c>
    </row>
    <row r="541" spans="1:9" x14ac:dyDescent="0.25">
      <c r="A541" s="121">
        <v>23</v>
      </c>
      <c r="B541" s="93">
        <v>99.432462209999997</v>
      </c>
      <c r="C541" s="93">
        <v>99.900346279999994</v>
      </c>
      <c r="D541" s="93">
        <v>1.7750263399999999</v>
      </c>
      <c r="E541" s="93">
        <v>99.404313469999977</v>
      </c>
      <c r="F541" s="93">
        <v>0</v>
      </c>
      <c r="G541" s="93">
        <v>92.321706410000004</v>
      </c>
      <c r="H541" s="93">
        <v>90.535562620000007</v>
      </c>
      <c r="I541" s="122">
        <v>92.749969340000007</v>
      </c>
    </row>
    <row r="542" spans="1:9" x14ac:dyDescent="0.25">
      <c r="A542" s="124">
        <v>24</v>
      </c>
      <c r="B542" s="125">
        <v>1.1252399099999999</v>
      </c>
      <c r="C542" s="125">
        <v>99.821340579999998</v>
      </c>
      <c r="D542" s="125">
        <v>0</v>
      </c>
      <c r="E542" s="125">
        <v>99.377820529999994</v>
      </c>
      <c r="F542" s="125">
        <v>0</v>
      </c>
      <c r="G542" s="125">
        <v>0</v>
      </c>
      <c r="H542" s="125">
        <v>93.198811590000005</v>
      </c>
      <c r="I542" s="126">
        <v>106.77584618999998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1464.2439214799997</v>
      </c>
      <c r="C547" s="128">
        <v>2380.5364555700007</v>
      </c>
      <c r="D547" s="128">
        <v>525.74321550000002</v>
      </c>
      <c r="E547" s="128">
        <v>1872.6007471099999</v>
      </c>
      <c r="F547" s="128">
        <v>497.76996047</v>
      </c>
      <c r="G547" s="128">
        <v>877.44970187000001</v>
      </c>
      <c r="H547" s="128">
        <v>2338.8953316399993</v>
      </c>
      <c r="I547" s="128">
        <v>1815.0634256200003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532.02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672.97370503000025</v>
      </c>
      <c r="E615" s="38">
        <v>18.925678423548447</v>
      </c>
      <c r="I615" s="21"/>
    </row>
    <row r="616" spans="1:9" x14ac:dyDescent="0.25">
      <c r="A616" s="19"/>
      <c r="C616" s="155">
        <v>2</v>
      </c>
      <c r="D616" s="156">
        <v>588.18193878999989</v>
      </c>
      <c r="E616" s="38">
        <v>16.361116083548268</v>
      </c>
      <c r="I616" s="21"/>
    </row>
    <row r="617" spans="1:9" x14ac:dyDescent="0.25">
      <c r="A617" s="19"/>
      <c r="C617" s="155">
        <v>3</v>
      </c>
      <c r="D617" s="156">
        <v>550.11239638000006</v>
      </c>
      <c r="E617" s="38">
        <v>14.746878463548342</v>
      </c>
      <c r="I617" s="21"/>
    </row>
    <row r="618" spans="1:9" x14ac:dyDescent="0.25">
      <c r="A618" s="19"/>
      <c r="C618" s="155">
        <v>4</v>
      </c>
      <c r="D618" s="156">
        <v>536.44242510999993</v>
      </c>
      <c r="E618" s="38">
        <v>14.78727216354855</v>
      </c>
      <c r="I618" s="21"/>
    </row>
    <row r="619" spans="1:9" x14ac:dyDescent="0.25">
      <c r="A619" s="19"/>
      <c r="C619" s="155">
        <v>5</v>
      </c>
      <c r="D619" s="156">
        <v>547.53124708999997</v>
      </c>
      <c r="E619" s="38">
        <v>14.873616283548699</v>
      </c>
      <c r="I619" s="21"/>
    </row>
    <row r="620" spans="1:9" x14ac:dyDescent="0.25">
      <c r="A620" s="19"/>
      <c r="C620" s="155">
        <v>6</v>
      </c>
      <c r="D620" s="156">
        <v>622.10736930000007</v>
      </c>
      <c r="E620" s="38">
        <v>16.426216443548356</v>
      </c>
      <c r="I620" s="21"/>
    </row>
    <row r="621" spans="1:9" x14ac:dyDescent="0.25">
      <c r="A621" s="19"/>
      <c r="C621" s="155">
        <v>7</v>
      </c>
      <c r="D621" s="156">
        <v>838.90338203000033</v>
      </c>
      <c r="E621" s="38">
        <v>22.312919433549041</v>
      </c>
      <c r="I621" s="21"/>
    </row>
    <row r="622" spans="1:9" x14ac:dyDescent="0.25">
      <c r="A622" s="19"/>
      <c r="C622" s="155">
        <v>8</v>
      </c>
      <c r="D622" s="156">
        <v>1126.2571252999992</v>
      </c>
      <c r="E622" s="38">
        <v>31.314151323547776</v>
      </c>
      <c r="I622" s="21"/>
    </row>
    <row r="623" spans="1:9" x14ac:dyDescent="0.25">
      <c r="A623" s="19"/>
      <c r="C623" s="155">
        <v>9</v>
      </c>
      <c r="D623" s="156">
        <v>1220.8229351299995</v>
      </c>
      <c r="E623" s="38">
        <v>34.719441713548804</v>
      </c>
      <c r="I623" s="21"/>
    </row>
    <row r="624" spans="1:9" x14ac:dyDescent="0.25">
      <c r="A624" s="19"/>
      <c r="C624" s="155">
        <v>10</v>
      </c>
      <c r="D624" s="156">
        <v>1201.7189073199997</v>
      </c>
      <c r="E624" s="38">
        <v>29.485723423547824</v>
      </c>
      <c r="I624" s="21"/>
    </row>
    <row r="625" spans="1:9" x14ac:dyDescent="0.25">
      <c r="A625" s="19"/>
      <c r="C625" s="155">
        <v>11</v>
      </c>
      <c r="D625" s="156">
        <v>1103.0465589199998</v>
      </c>
      <c r="E625" s="38">
        <v>23.546042313548014</v>
      </c>
      <c r="I625" s="21"/>
    </row>
    <row r="626" spans="1:9" x14ac:dyDescent="0.25">
      <c r="A626" s="19"/>
      <c r="C626" s="155">
        <v>12</v>
      </c>
      <c r="D626" s="156">
        <v>1042.5401156400005</v>
      </c>
      <c r="E626" s="38">
        <v>22.679982853548609</v>
      </c>
      <c r="I626" s="21"/>
    </row>
    <row r="627" spans="1:9" x14ac:dyDescent="0.25">
      <c r="A627" s="19"/>
      <c r="C627" s="155">
        <v>13</v>
      </c>
      <c r="D627" s="156">
        <v>1007.5863529800004</v>
      </c>
      <c r="E627" s="38">
        <v>21.106485573547843</v>
      </c>
      <c r="I627" s="21"/>
    </row>
    <row r="628" spans="1:9" x14ac:dyDescent="0.25">
      <c r="A628" s="19"/>
      <c r="C628" s="155">
        <v>14</v>
      </c>
      <c r="D628" s="156">
        <v>1013.7327734799999</v>
      </c>
      <c r="E628" s="38">
        <v>21.108075003548493</v>
      </c>
      <c r="I628" s="21"/>
    </row>
    <row r="629" spans="1:9" x14ac:dyDescent="0.25">
      <c r="A629" s="19"/>
      <c r="C629" s="155">
        <v>15</v>
      </c>
      <c r="D629" s="156">
        <v>1037.2730205500006</v>
      </c>
      <c r="E629" s="38">
        <v>22.792184103548152</v>
      </c>
      <c r="I629" s="21"/>
    </row>
    <row r="630" spans="1:9" x14ac:dyDescent="0.25">
      <c r="A630" s="19"/>
      <c r="C630" s="155">
        <v>16</v>
      </c>
      <c r="D630" s="156">
        <v>1057.8348268799998</v>
      </c>
      <c r="E630" s="38">
        <v>28.934631433547793</v>
      </c>
      <c r="I630" s="21"/>
    </row>
    <row r="631" spans="1:9" x14ac:dyDescent="0.25">
      <c r="A631" s="19"/>
      <c r="C631" s="155">
        <v>17</v>
      </c>
      <c r="D631" s="156">
        <v>1111.6034853400004</v>
      </c>
      <c r="E631" s="38">
        <v>29.097409953548322</v>
      </c>
      <c r="I631" s="21"/>
    </row>
    <row r="632" spans="1:9" x14ac:dyDescent="0.25">
      <c r="A632" s="19"/>
      <c r="C632" s="155">
        <v>18</v>
      </c>
      <c r="D632" s="156">
        <v>1283.9795174200003</v>
      </c>
      <c r="E632" s="38">
        <v>40.074613363547996</v>
      </c>
      <c r="I632" s="21"/>
    </row>
    <row r="633" spans="1:9" x14ac:dyDescent="0.25">
      <c r="A633" s="19"/>
      <c r="C633" s="155">
        <v>19</v>
      </c>
      <c r="D633" s="156">
        <v>1375.1291821100003</v>
      </c>
      <c r="E633" s="38">
        <v>44.900357403548696</v>
      </c>
      <c r="I633" s="21"/>
    </row>
    <row r="634" spans="1:9" x14ac:dyDescent="0.25">
      <c r="A634" s="19"/>
      <c r="C634" s="155">
        <v>20</v>
      </c>
      <c r="D634" s="156">
        <v>1378.3584353399997</v>
      </c>
      <c r="E634" s="38">
        <v>45.535564563548178</v>
      </c>
      <c r="I634" s="21"/>
    </row>
    <row r="635" spans="1:9" x14ac:dyDescent="0.25">
      <c r="A635" s="19"/>
      <c r="C635" s="155">
        <v>21</v>
      </c>
      <c r="D635" s="156">
        <v>1347.6946310599997</v>
      </c>
      <c r="E635" s="38">
        <v>46.494257163548127</v>
      </c>
      <c r="I635" s="21"/>
    </row>
    <row r="636" spans="1:9" x14ac:dyDescent="0.25">
      <c r="A636" s="19"/>
      <c r="C636" s="155">
        <v>22</v>
      </c>
      <c r="D636" s="156">
        <v>1228.4377714200002</v>
      </c>
      <c r="E636" s="38">
        <v>41.424170733548635</v>
      </c>
      <c r="I636" s="21"/>
    </row>
    <row r="637" spans="1:9" x14ac:dyDescent="0.25">
      <c r="A637" s="19"/>
      <c r="C637" s="155">
        <v>23</v>
      </c>
      <c r="D637" s="156">
        <v>1040.1006984800003</v>
      </c>
      <c r="E637" s="38">
        <v>30.685240643548241</v>
      </c>
      <c r="I637" s="21"/>
    </row>
    <row r="638" spans="1:9" x14ac:dyDescent="0.25">
      <c r="A638" s="19"/>
      <c r="C638" s="155">
        <v>24</v>
      </c>
      <c r="D638" s="156">
        <v>808.96858966000036</v>
      </c>
      <c r="E638" s="38">
        <v>23.767760433549256</v>
      </c>
      <c r="I638" s="21"/>
    </row>
    <row r="639" spans="1:9" x14ac:dyDescent="0.25">
      <c r="A639" s="19"/>
      <c r="C639" s="155">
        <v>25</v>
      </c>
      <c r="D639" s="156">
        <v>666.04653958999995</v>
      </c>
      <c r="E639" s="38">
        <v>18.449177483549079</v>
      </c>
      <c r="I639" s="21"/>
    </row>
    <row r="640" spans="1:9" x14ac:dyDescent="0.25">
      <c r="A640" s="19"/>
      <c r="C640" s="155">
        <v>26</v>
      </c>
      <c r="D640" s="156">
        <v>591.85789640999985</v>
      </c>
      <c r="E640" s="38">
        <v>15.445431803548104</v>
      </c>
      <c r="I640" s="21"/>
    </row>
    <row r="641" spans="1:9" x14ac:dyDescent="0.25">
      <c r="A641" s="19"/>
      <c r="C641" s="155">
        <v>27</v>
      </c>
      <c r="D641" s="156">
        <v>557.65628823000009</v>
      </c>
      <c r="E641" s="38">
        <v>15.391141533548421</v>
      </c>
      <c r="I641" s="21"/>
    </row>
    <row r="642" spans="1:9" x14ac:dyDescent="0.25">
      <c r="A642" s="19"/>
      <c r="C642" s="155">
        <v>28</v>
      </c>
      <c r="D642" s="156">
        <v>548.12278050999998</v>
      </c>
      <c r="E642" s="38">
        <v>15.510549713548357</v>
      </c>
      <c r="I642" s="21"/>
    </row>
    <row r="643" spans="1:9" x14ac:dyDescent="0.25">
      <c r="A643" s="19"/>
      <c r="C643" s="155">
        <v>29</v>
      </c>
      <c r="D643" s="156">
        <v>562.00703692000002</v>
      </c>
      <c r="E643" s="38">
        <v>15.920695433548758</v>
      </c>
      <c r="I643" s="21"/>
    </row>
    <row r="644" spans="1:9" x14ac:dyDescent="0.25">
      <c r="A644" s="19"/>
      <c r="C644" s="155">
        <v>30</v>
      </c>
      <c r="D644" s="156">
        <v>630.18172343000037</v>
      </c>
      <c r="E644" s="38">
        <v>17.307993353548341</v>
      </c>
      <c r="I644" s="21"/>
    </row>
    <row r="645" spans="1:9" x14ac:dyDescent="0.25">
      <c r="A645" s="19"/>
      <c r="C645" s="155">
        <v>31</v>
      </c>
      <c r="D645" s="156">
        <v>832.82017990999975</v>
      </c>
      <c r="E645" s="38">
        <v>23.729180243547717</v>
      </c>
      <c r="I645" s="21"/>
    </row>
    <row r="646" spans="1:9" x14ac:dyDescent="0.25">
      <c r="A646" s="19"/>
      <c r="C646" s="155">
        <v>32</v>
      </c>
      <c r="D646" s="156">
        <v>1125.0027516600001</v>
      </c>
      <c r="E646" s="38">
        <v>35.042557773548424</v>
      </c>
      <c r="I646" s="21"/>
    </row>
    <row r="647" spans="1:9" x14ac:dyDescent="0.25">
      <c r="A647" s="19"/>
      <c r="C647" s="155">
        <v>33</v>
      </c>
      <c r="D647" s="156">
        <v>1183.37841686</v>
      </c>
      <c r="E647" s="38">
        <v>33.599414593547863</v>
      </c>
      <c r="I647" s="21"/>
    </row>
    <row r="648" spans="1:9" x14ac:dyDescent="0.25">
      <c r="A648" s="19"/>
      <c r="C648" s="155">
        <v>34</v>
      </c>
      <c r="D648" s="156">
        <v>1119.34719139</v>
      </c>
      <c r="E648" s="38">
        <v>25.218722923548285</v>
      </c>
      <c r="I648" s="21"/>
    </row>
    <row r="649" spans="1:9" x14ac:dyDescent="0.25">
      <c r="A649" s="19"/>
      <c r="C649" s="155">
        <v>35</v>
      </c>
      <c r="D649" s="156">
        <v>1035.6093470600003</v>
      </c>
      <c r="E649" s="38">
        <v>22.029126283549203</v>
      </c>
      <c r="I649" s="21"/>
    </row>
    <row r="650" spans="1:9" x14ac:dyDescent="0.25">
      <c r="A650" s="19"/>
      <c r="C650" s="155">
        <v>36</v>
      </c>
      <c r="D650" s="156">
        <v>979.22892346000015</v>
      </c>
      <c r="E650" s="38">
        <v>19.528778863548951</v>
      </c>
      <c r="I650" s="21"/>
    </row>
    <row r="651" spans="1:9" x14ac:dyDescent="0.25">
      <c r="A651" s="19"/>
      <c r="C651" s="155">
        <v>37</v>
      </c>
      <c r="D651" s="156">
        <v>959.84867406999979</v>
      </c>
      <c r="E651" s="38">
        <v>20.576614683548314</v>
      </c>
      <c r="I651" s="21"/>
    </row>
    <row r="652" spans="1:9" x14ac:dyDescent="0.25">
      <c r="A652" s="19"/>
      <c r="C652" s="155">
        <v>38</v>
      </c>
      <c r="D652" s="156">
        <v>980.95765086000006</v>
      </c>
      <c r="E652" s="38">
        <v>20.735975533548071</v>
      </c>
      <c r="I652" s="21"/>
    </row>
    <row r="653" spans="1:9" x14ac:dyDescent="0.25">
      <c r="A653" s="19"/>
      <c r="C653" s="155">
        <v>39</v>
      </c>
      <c r="D653" s="156">
        <v>1024.2249578600001</v>
      </c>
      <c r="E653" s="38">
        <v>21.100083723548551</v>
      </c>
      <c r="I653" s="21"/>
    </row>
    <row r="654" spans="1:9" x14ac:dyDescent="0.25">
      <c r="A654" s="19"/>
      <c r="C654" s="155">
        <v>40</v>
      </c>
      <c r="D654" s="156">
        <v>1058.3616221100001</v>
      </c>
      <c r="E654" s="38">
        <v>26.128237103548827</v>
      </c>
      <c r="I654" s="21"/>
    </row>
    <row r="655" spans="1:9" x14ac:dyDescent="0.25">
      <c r="A655" s="19"/>
      <c r="C655" s="155">
        <v>41</v>
      </c>
      <c r="D655" s="156">
        <v>1115.4957555800004</v>
      </c>
      <c r="E655" s="38">
        <v>29.829346783549454</v>
      </c>
      <c r="I655" s="21"/>
    </row>
    <row r="656" spans="1:9" x14ac:dyDescent="0.25">
      <c r="A656" s="19"/>
      <c r="C656" s="155">
        <v>42</v>
      </c>
      <c r="D656" s="156">
        <v>1269.1790300799996</v>
      </c>
      <c r="E656" s="38">
        <v>38.700244563548267</v>
      </c>
      <c r="I656" s="21"/>
    </row>
    <row r="657" spans="1:9" x14ac:dyDescent="0.25">
      <c r="A657" s="19"/>
      <c r="C657" s="155">
        <v>43</v>
      </c>
      <c r="D657" s="156">
        <v>1344.2141873400001</v>
      </c>
      <c r="E657" s="38">
        <v>46.923517123548891</v>
      </c>
      <c r="I657" s="21"/>
    </row>
    <row r="658" spans="1:9" x14ac:dyDescent="0.25">
      <c r="A658" s="19"/>
      <c r="C658" s="155">
        <v>44</v>
      </c>
      <c r="D658" s="156">
        <v>1336.8950289199997</v>
      </c>
      <c r="E658" s="38">
        <v>47.083034753548645</v>
      </c>
      <c r="I658" s="21"/>
    </row>
    <row r="659" spans="1:9" x14ac:dyDescent="0.25">
      <c r="A659" s="19"/>
      <c r="C659" s="155">
        <v>45</v>
      </c>
      <c r="D659" s="156">
        <v>1311.69853743</v>
      </c>
      <c r="E659" s="38">
        <v>46.946186053549354</v>
      </c>
      <c r="I659" s="21"/>
    </row>
    <row r="660" spans="1:9" x14ac:dyDescent="0.25">
      <c r="A660" s="19"/>
      <c r="C660" s="155">
        <v>46</v>
      </c>
      <c r="D660" s="156">
        <v>1197.4398015199995</v>
      </c>
      <c r="E660" s="38">
        <v>44.253696223548104</v>
      </c>
      <c r="I660" s="21"/>
    </row>
    <row r="661" spans="1:9" x14ac:dyDescent="0.25">
      <c r="A661" s="19"/>
      <c r="C661" s="155">
        <v>47</v>
      </c>
      <c r="D661" s="156">
        <v>1032.8186362199995</v>
      </c>
      <c r="E661" s="38">
        <v>30.850741643548417</v>
      </c>
      <c r="I661" s="21"/>
    </row>
    <row r="662" spans="1:9" x14ac:dyDescent="0.25">
      <c r="A662" s="19"/>
      <c r="C662" s="155">
        <v>48</v>
      </c>
      <c r="D662" s="156">
        <v>850.23291522999966</v>
      </c>
      <c r="E662" s="38">
        <v>23.398302673548187</v>
      </c>
      <c r="I662" s="21"/>
    </row>
    <row r="663" spans="1:9" x14ac:dyDescent="0.25">
      <c r="A663" s="19"/>
      <c r="C663" s="155">
        <v>49</v>
      </c>
      <c r="D663" s="156">
        <v>705.74888732999989</v>
      </c>
      <c r="E663" s="38">
        <v>21.550431123547924</v>
      </c>
      <c r="I663" s="21"/>
    </row>
    <row r="664" spans="1:9" x14ac:dyDescent="0.25">
      <c r="A664" s="19"/>
      <c r="C664" s="155">
        <v>50</v>
      </c>
      <c r="D664" s="156">
        <v>599.23316953000005</v>
      </c>
      <c r="E664" s="38">
        <v>17.405665403548596</v>
      </c>
      <c r="I664" s="21"/>
    </row>
    <row r="665" spans="1:9" x14ac:dyDescent="0.25">
      <c r="A665" s="19"/>
      <c r="C665" s="155">
        <v>51</v>
      </c>
      <c r="D665" s="156">
        <v>546.9277639899999</v>
      </c>
      <c r="E665" s="38">
        <v>16.252133193548502</v>
      </c>
      <c r="I665" s="21"/>
    </row>
    <row r="666" spans="1:9" x14ac:dyDescent="0.25">
      <c r="A666" s="19"/>
      <c r="C666" s="155">
        <v>52</v>
      </c>
      <c r="D666" s="156">
        <v>531.28764933999992</v>
      </c>
      <c r="E666" s="38">
        <v>16.062573373548503</v>
      </c>
      <c r="I666" s="21"/>
    </row>
    <row r="667" spans="1:9" x14ac:dyDescent="0.25">
      <c r="A667" s="19"/>
      <c r="C667" s="155">
        <v>53</v>
      </c>
      <c r="D667" s="156">
        <v>538.23043007000001</v>
      </c>
      <c r="E667" s="38">
        <v>17.689318163548364</v>
      </c>
      <c r="I667" s="21"/>
    </row>
    <row r="668" spans="1:9" x14ac:dyDescent="0.25">
      <c r="A668" s="19"/>
      <c r="C668" s="155">
        <v>54</v>
      </c>
      <c r="D668" s="156">
        <v>606.58756732999996</v>
      </c>
      <c r="E668" s="38">
        <v>19.264350163548443</v>
      </c>
      <c r="I668" s="21"/>
    </row>
    <row r="669" spans="1:9" x14ac:dyDescent="0.25">
      <c r="A669" s="19"/>
      <c r="C669" s="155">
        <v>55</v>
      </c>
      <c r="D669" s="156">
        <v>793.21244181999987</v>
      </c>
      <c r="E669" s="38">
        <v>25.539114453548336</v>
      </c>
      <c r="I669" s="21"/>
    </row>
    <row r="670" spans="1:9" x14ac:dyDescent="0.25">
      <c r="A670" s="19"/>
      <c r="C670" s="155">
        <v>56</v>
      </c>
      <c r="D670" s="156">
        <v>1064.5837545699999</v>
      </c>
      <c r="E670" s="38">
        <v>30.45156803354871</v>
      </c>
      <c r="I670" s="21"/>
    </row>
    <row r="671" spans="1:9" x14ac:dyDescent="0.25">
      <c r="A671" s="19"/>
      <c r="C671" s="155">
        <v>57</v>
      </c>
      <c r="D671" s="156">
        <v>1144.2908177300003</v>
      </c>
      <c r="E671" s="38">
        <v>34.049964033549486</v>
      </c>
      <c r="I671" s="21"/>
    </row>
    <row r="672" spans="1:9" x14ac:dyDescent="0.25">
      <c r="A672" s="19"/>
      <c r="C672" s="155">
        <v>58</v>
      </c>
      <c r="D672" s="156">
        <v>1120.0203193800003</v>
      </c>
      <c r="E672" s="38">
        <v>30.998998783547449</v>
      </c>
      <c r="I672" s="21"/>
    </row>
    <row r="673" spans="1:9" x14ac:dyDescent="0.25">
      <c r="A673" s="19"/>
      <c r="C673" s="155">
        <v>59</v>
      </c>
      <c r="D673" s="156">
        <v>1062.7692338300003</v>
      </c>
      <c r="E673" s="38">
        <v>26.798763043547979</v>
      </c>
      <c r="I673" s="21"/>
    </row>
    <row r="674" spans="1:9" x14ac:dyDescent="0.25">
      <c r="A674" s="19"/>
      <c r="C674" s="155">
        <v>60</v>
      </c>
      <c r="D674" s="156">
        <v>1016.1146537800004</v>
      </c>
      <c r="E674" s="38">
        <v>23.601055223548883</v>
      </c>
      <c r="I674" s="21"/>
    </row>
    <row r="675" spans="1:9" x14ac:dyDescent="0.25">
      <c r="A675" s="19"/>
      <c r="C675" s="155">
        <v>61</v>
      </c>
      <c r="D675" s="156">
        <v>991.46885998999926</v>
      </c>
      <c r="E675" s="38">
        <v>22.460528613549059</v>
      </c>
      <c r="I675" s="21"/>
    </row>
    <row r="676" spans="1:9" x14ac:dyDescent="0.25">
      <c r="A676" s="19"/>
      <c r="C676" s="155">
        <v>62</v>
      </c>
      <c r="D676" s="156">
        <v>1017.7607980699995</v>
      </c>
      <c r="E676" s="38">
        <v>24.190297463548177</v>
      </c>
      <c r="I676" s="21"/>
    </row>
    <row r="677" spans="1:9" x14ac:dyDescent="0.25">
      <c r="A677" s="19"/>
      <c r="C677" s="155">
        <v>63</v>
      </c>
      <c r="D677" s="156">
        <v>1039.2567711300001</v>
      </c>
      <c r="E677" s="38">
        <v>25.184299243548367</v>
      </c>
      <c r="I677" s="21"/>
    </row>
    <row r="678" spans="1:9" x14ac:dyDescent="0.25">
      <c r="A678" s="19"/>
      <c r="C678" s="155">
        <v>64</v>
      </c>
      <c r="D678" s="156">
        <v>1041.9981504399998</v>
      </c>
      <c r="E678" s="38">
        <v>29.365200143548236</v>
      </c>
      <c r="I678" s="21"/>
    </row>
    <row r="679" spans="1:9" x14ac:dyDescent="0.25">
      <c r="A679" s="19"/>
      <c r="C679" s="155">
        <v>65</v>
      </c>
      <c r="D679" s="156">
        <v>1068.1007703099997</v>
      </c>
      <c r="E679" s="38">
        <v>26.211791883548358</v>
      </c>
      <c r="I679" s="21"/>
    </row>
    <row r="680" spans="1:9" x14ac:dyDescent="0.25">
      <c r="A680" s="19"/>
      <c r="C680" s="155">
        <v>66</v>
      </c>
      <c r="D680" s="156">
        <v>1236.8117266400004</v>
      </c>
      <c r="E680" s="38">
        <v>33.515564143548545</v>
      </c>
      <c r="I680" s="21"/>
    </row>
    <row r="681" spans="1:9" x14ac:dyDescent="0.25">
      <c r="A681" s="19"/>
      <c r="C681" s="155">
        <v>67</v>
      </c>
      <c r="D681" s="156">
        <v>1331.5235440000006</v>
      </c>
      <c r="E681" s="38">
        <v>39.763152683549606</v>
      </c>
      <c r="I681" s="21"/>
    </row>
    <row r="682" spans="1:9" x14ac:dyDescent="0.25">
      <c r="A682" s="19"/>
      <c r="C682" s="155">
        <v>68</v>
      </c>
      <c r="D682" s="156">
        <v>1324.9938068200001</v>
      </c>
      <c r="E682" s="38">
        <v>38.97367034354852</v>
      </c>
      <c r="I682" s="21"/>
    </row>
    <row r="683" spans="1:9" x14ac:dyDescent="0.25">
      <c r="A683" s="19"/>
      <c r="C683" s="155">
        <v>69</v>
      </c>
      <c r="D683" s="156">
        <v>1289.0201346300005</v>
      </c>
      <c r="E683" s="38">
        <v>36.35338365354869</v>
      </c>
      <c r="I683" s="21"/>
    </row>
    <row r="684" spans="1:9" x14ac:dyDescent="0.25">
      <c r="A684" s="19"/>
      <c r="C684" s="155">
        <v>70</v>
      </c>
      <c r="D684" s="156">
        <v>1171.6577458299989</v>
      </c>
      <c r="E684" s="38">
        <v>30.6442728535485</v>
      </c>
      <c r="I684" s="21"/>
    </row>
    <row r="685" spans="1:9" x14ac:dyDescent="0.25">
      <c r="A685" s="19"/>
      <c r="C685" s="155">
        <v>71</v>
      </c>
      <c r="D685" s="156">
        <v>986.52200886999958</v>
      </c>
      <c r="E685" s="38">
        <v>22.749824063547976</v>
      </c>
      <c r="I685" s="21"/>
    </row>
    <row r="686" spans="1:9" x14ac:dyDescent="0.25">
      <c r="A686" s="19"/>
      <c r="C686" s="155">
        <v>72</v>
      </c>
      <c r="D686" s="156">
        <v>786.98411543000009</v>
      </c>
      <c r="E686" s="38">
        <v>16.952469723548802</v>
      </c>
      <c r="I686" s="21"/>
    </row>
    <row r="687" spans="1:9" x14ac:dyDescent="0.25">
      <c r="A687" s="19"/>
      <c r="C687" s="155">
        <v>73</v>
      </c>
      <c r="D687" s="156">
        <v>639.63186054000028</v>
      </c>
      <c r="E687" s="38">
        <v>15.875146063548527</v>
      </c>
      <c r="I687" s="21"/>
    </row>
    <row r="688" spans="1:9" x14ac:dyDescent="0.25">
      <c r="A688" s="19"/>
      <c r="C688" s="155">
        <v>74</v>
      </c>
      <c r="D688" s="156">
        <v>563.82151608000004</v>
      </c>
      <c r="E688" s="38">
        <v>16.140953583548367</v>
      </c>
      <c r="I688" s="21"/>
    </row>
    <row r="689" spans="1:9" x14ac:dyDescent="0.25">
      <c r="A689" s="19"/>
      <c r="C689" s="155">
        <v>75</v>
      </c>
      <c r="D689" s="156">
        <v>533.21883011</v>
      </c>
      <c r="E689" s="38">
        <v>13.672670453548449</v>
      </c>
      <c r="I689" s="21"/>
    </row>
    <row r="690" spans="1:9" ht="17.25" customHeight="1" x14ac:dyDescent="0.25">
      <c r="A690" s="19"/>
      <c r="C690" s="155">
        <v>76</v>
      </c>
      <c r="D690" s="156">
        <v>521.71853059000011</v>
      </c>
      <c r="E690" s="38">
        <v>12.146746123548382</v>
      </c>
      <c r="I690" s="21"/>
    </row>
    <row r="691" spans="1:9" ht="16.5" customHeight="1" x14ac:dyDescent="0.25">
      <c r="A691" s="19"/>
      <c r="C691" s="155">
        <v>77</v>
      </c>
      <c r="D691" s="156">
        <v>533.18299064999997</v>
      </c>
      <c r="E691" s="38">
        <v>12.832977113548282</v>
      </c>
      <c r="I691" s="21"/>
    </row>
    <row r="692" spans="1:9" x14ac:dyDescent="0.25">
      <c r="A692" s="19"/>
      <c r="C692" s="155">
        <v>78</v>
      </c>
      <c r="D692" s="156">
        <v>604.61570418999997</v>
      </c>
      <c r="E692" s="38">
        <v>13.110646493548074</v>
      </c>
      <c r="I692" s="21"/>
    </row>
    <row r="693" spans="1:9" x14ac:dyDescent="0.25">
      <c r="A693" s="19"/>
      <c r="C693" s="155">
        <v>79</v>
      </c>
      <c r="D693" s="156">
        <v>793.20585947000018</v>
      </c>
      <c r="E693" s="38">
        <v>18.096536643548461</v>
      </c>
      <c r="I693" s="21"/>
    </row>
    <row r="694" spans="1:9" x14ac:dyDescent="0.25">
      <c r="A694" s="19"/>
      <c r="C694" s="155">
        <v>80</v>
      </c>
      <c r="D694" s="156">
        <v>1060.3945585800002</v>
      </c>
      <c r="E694" s="38">
        <v>24.866915613548144</v>
      </c>
      <c r="I694" s="21"/>
    </row>
    <row r="695" spans="1:9" x14ac:dyDescent="0.25">
      <c r="A695" s="19"/>
      <c r="C695" s="155">
        <v>81</v>
      </c>
      <c r="D695" s="156">
        <v>1133.1447951100004</v>
      </c>
      <c r="E695" s="38">
        <v>36.438888993548289</v>
      </c>
      <c r="I695" s="21"/>
    </row>
    <row r="696" spans="1:9" x14ac:dyDescent="0.25">
      <c r="A696" s="19"/>
      <c r="C696" s="155">
        <v>82</v>
      </c>
      <c r="D696" s="156">
        <v>1095.9891385399997</v>
      </c>
      <c r="E696" s="38">
        <v>34.293484333548349</v>
      </c>
      <c r="I696" s="21"/>
    </row>
    <row r="697" spans="1:9" x14ac:dyDescent="0.25">
      <c r="A697" s="19"/>
      <c r="C697" s="155">
        <v>83</v>
      </c>
      <c r="D697" s="156">
        <v>1026.6520606499998</v>
      </c>
      <c r="E697" s="38">
        <v>29.363577203548402</v>
      </c>
      <c r="I697" s="21"/>
    </row>
    <row r="698" spans="1:9" x14ac:dyDescent="0.25">
      <c r="A698" s="19"/>
      <c r="C698" s="155">
        <v>84</v>
      </c>
      <c r="D698" s="156">
        <v>1015.65946242</v>
      </c>
      <c r="E698" s="38">
        <v>33.507909443548442</v>
      </c>
      <c r="I698" s="21"/>
    </row>
    <row r="699" spans="1:9" x14ac:dyDescent="0.25">
      <c r="A699" s="19"/>
      <c r="C699" s="155">
        <v>85</v>
      </c>
      <c r="D699" s="156">
        <v>1013.4283969399999</v>
      </c>
      <c r="E699" s="38">
        <v>32.88987005354852</v>
      </c>
      <c r="I699" s="21"/>
    </row>
    <row r="700" spans="1:9" x14ac:dyDescent="0.25">
      <c r="A700" s="19"/>
      <c r="C700" s="155">
        <v>86</v>
      </c>
      <c r="D700" s="156">
        <v>1037.0984069400001</v>
      </c>
      <c r="E700" s="38">
        <v>33.302107383548446</v>
      </c>
      <c r="I700" s="21"/>
    </row>
    <row r="701" spans="1:9" x14ac:dyDescent="0.25">
      <c r="A701" s="19"/>
      <c r="C701" s="155">
        <v>87</v>
      </c>
      <c r="D701" s="156">
        <v>1048.29103652</v>
      </c>
      <c r="E701" s="38">
        <v>29.334586203547815</v>
      </c>
      <c r="I701" s="21"/>
    </row>
    <row r="702" spans="1:9" x14ac:dyDescent="0.25">
      <c r="A702" s="19"/>
      <c r="C702" s="155">
        <v>88</v>
      </c>
      <c r="D702" s="156">
        <v>1050.8584615299994</v>
      </c>
      <c r="E702" s="38">
        <v>24.147764823548414</v>
      </c>
      <c r="I702" s="21"/>
    </row>
    <row r="703" spans="1:9" x14ac:dyDescent="0.25">
      <c r="A703" s="19"/>
      <c r="C703" s="155">
        <v>89</v>
      </c>
      <c r="D703" s="156">
        <v>1057.4847458999993</v>
      </c>
      <c r="E703" s="38">
        <v>26.550275613547683</v>
      </c>
      <c r="I703" s="21"/>
    </row>
    <row r="704" spans="1:9" x14ac:dyDescent="0.25">
      <c r="A704" s="19"/>
      <c r="C704" s="155">
        <v>90</v>
      </c>
      <c r="D704" s="156">
        <v>1196.1413471300002</v>
      </c>
      <c r="E704" s="38">
        <v>26.470613993548113</v>
      </c>
      <c r="I704" s="21"/>
    </row>
    <row r="705" spans="1:9" x14ac:dyDescent="0.25">
      <c r="A705" s="19"/>
      <c r="C705" s="155">
        <v>91</v>
      </c>
      <c r="D705" s="156">
        <v>1292.7102129699995</v>
      </c>
      <c r="E705" s="38">
        <v>36.932393153548674</v>
      </c>
      <c r="I705" s="21"/>
    </row>
    <row r="706" spans="1:9" x14ac:dyDescent="0.25">
      <c r="A706" s="19"/>
      <c r="C706" s="155">
        <v>92</v>
      </c>
      <c r="D706" s="156">
        <v>1303.4598456699989</v>
      </c>
      <c r="E706" s="38">
        <v>41.267248753548074</v>
      </c>
      <c r="I706" s="21"/>
    </row>
    <row r="707" spans="1:9" x14ac:dyDescent="0.25">
      <c r="A707" s="19"/>
      <c r="C707" s="155">
        <v>93</v>
      </c>
      <c r="D707" s="156">
        <v>1272.2437122300007</v>
      </c>
      <c r="E707" s="38">
        <v>38.868407393547386</v>
      </c>
      <c r="I707" s="21"/>
    </row>
    <row r="708" spans="1:9" x14ac:dyDescent="0.25">
      <c r="A708" s="19"/>
      <c r="C708" s="155">
        <v>94</v>
      </c>
      <c r="D708" s="156">
        <v>1155.6865952900005</v>
      </c>
      <c r="E708" s="38">
        <v>33.264327053548186</v>
      </c>
      <c r="I708" s="21"/>
    </row>
    <row r="709" spans="1:9" x14ac:dyDescent="0.25">
      <c r="A709" s="19"/>
      <c r="C709" s="155">
        <v>95</v>
      </c>
      <c r="D709" s="156">
        <v>973.59663374000013</v>
      </c>
      <c r="E709" s="38">
        <v>27.06964559354833</v>
      </c>
      <c r="I709" s="21"/>
    </row>
    <row r="710" spans="1:9" x14ac:dyDescent="0.25">
      <c r="A710" s="19"/>
      <c r="C710" s="155">
        <v>96</v>
      </c>
      <c r="D710" s="156">
        <v>771.56220675999998</v>
      </c>
      <c r="E710" s="38">
        <v>20.396439123548816</v>
      </c>
      <c r="I710" s="21"/>
    </row>
    <row r="711" spans="1:9" x14ac:dyDescent="0.25">
      <c r="A711" s="19"/>
      <c r="C711" s="155">
        <v>97</v>
      </c>
      <c r="D711" s="156">
        <v>634.74511628000027</v>
      </c>
      <c r="E711" s="38">
        <v>19.572916953548543</v>
      </c>
      <c r="I711" s="21"/>
    </row>
    <row r="712" spans="1:9" x14ac:dyDescent="0.25">
      <c r="A712" s="19"/>
      <c r="C712" s="155">
        <v>98</v>
      </c>
      <c r="D712" s="156">
        <v>563.97394683000016</v>
      </c>
      <c r="E712" s="38">
        <v>16.180118703548374</v>
      </c>
      <c r="I712" s="21"/>
    </row>
    <row r="713" spans="1:9" x14ac:dyDescent="0.25">
      <c r="A713" s="19"/>
      <c r="C713" s="155">
        <v>99</v>
      </c>
      <c r="D713" s="156">
        <v>530.74154503</v>
      </c>
      <c r="E713" s="38">
        <v>16.358852303548474</v>
      </c>
      <c r="I713" s="21"/>
    </row>
    <row r="714" spans="1:9" x14ac:dyDescent="0.25">
      <c r="A714" s="19"/>
      <c r="C714" s="155">
        <v>100</v>
      </c>
      <c r="D714" s="156">
        <v>520.99860472</v>
      </c>
      <c r="E714" s="38">
        <v>16.581625483548578</v>
      </c>
      <c r="I714" s="21"/>
    </row>
    <row r="715" spans="1:9" x14ac:dyDescent="0.25">
      <c r="A715" s="19"/>
      <c r="C715" s="155">
        <v>101</v>
      </c>
      <c r="D715" s="156">
        <v>530.21048807999978</v>
      </c>
      <c r="E715" s="38">
        <v>16.810980783547961</v>
      </c>
      <c r="I715" s="21"/>
    </row>
    <row r="716" spans="1:9" x14ac:dyDescent="0.25">
      <c r="A716" s="19"/>
      <c r="C716" s="155">
        <v>102</v>
      </c>
      <c r="D716" s="156">
        <v>600.55540251000002</v>
      </c>
      <c r="E716" s="38">
        <v>18.153972983548215</v>
      </c>
      <c r="I716" s="21"/>
    </row>
    <row r="717" spans="1:9" x14ac:dyDescent="0.25">
      <c r="A717" s="19"/>
      <c r="C717" s="155">
        <v>103</v>
      </c>
      <c r="D717" s="156">
        <v>781.56487392999975</v>
      </c>
      <c r="E717" s="38">
        <v>29.382627053547594</v>
      </c>
      <c r="I717" s="21"/>
    </row>
    <row r="718" spans="1:9" x14ac:dyDescent="0.25">
      <c r="A718" s="19"/>
      <c r="C718" s="155">
        <v>104</v>
      </c>
      <c r="D718" s="156">
        <v>1030.0696913400002</v>
      </c>
      <c r="E718" s="38">
        <v>32.900826383548065</v>
      </c>
      <c r="I718" s="21"/>
    </row>
    <row r="719" spans="1:9" x14ac:dyDescent="0.25">
      <c r="A719" s="19"/>
      <c r="C719" s="155">
        <v>105</v>
      </c>
      <c r="D719" s="156">
        <v>1103.4879803700001</v>
      </c>
      <c r="E719" s="38">
        <v>29.438515703548774</v>
      </c>
      <c r="I719" s="21"/>
    </row>
    <row r="720" spans="1:9" x14ac:dyDescent="0.25">
      <c r="A720" s="19"/>
      <c r="C720" s="155">
        <v>106</v>
      </c>
      <c r="D720" s="156">
        <v>1059.5065803599996</v>
      </c>
      <c r="E720" s="38">
        <v>26.297282953547892</v>
      </c>
      <c r="I720" s="21"/>
    </row>
    <row r="721" spans="1:9" x14ac:dyDescent="0.25">
      <c r="A721" s="19"/>
      <c r="C721" s="155">
        <v>107</v>
      </c>
      <c r="D721" s="156">
        <v>993.60406057</v>
      </c>
      <c r="E721" s="38">
        <v>20.828339313548668</v>
      </c>
      <c r="I721" s="21"/>
    </row>
    <row r="722" spans="1:9" x14ac:dyDescent="0.25">
      <c r="A722" s="19"/>
      <c r="C722" s="155">
        <v>108</v>
      </c>
      <c r="D722" s="156">
        <v>946.55972045000033</v>
      </c>
      <c r="E722" s="38">
        <v>22.180228423549124</v>
      </c>
      <c r="I722" s="21"/>
    </row>
    <row r="723" spans="1:9" x14ac:dyDescent="0.25">
      <c r="A723" s="19"/>
      <c r="C723" s="155">
        <v>109</v>
      </c>
      <c r="D723" s="156">
        <v>932.22444599999994</v>
      </c>
      <c r="E723" s="38">
        <v>22.110410333548771</v>
      </c>
      <c r="I723" s="21"/>
    </row>
    <row r="724" spans="1:9" x14ac:dyDescent="0.25">
      <c r="A724" s="19"/>
      <c r="C724" s="155">
        <v>110</v>
      </c>
      <c r="D724" s="156">
        <v>942.64689220999981</v>
      </c>
      <c r="E724" s="38">
        <v>20.784462293548131</v>
      </c>
      <c r="I724" s="21"/>
    </row>
    <row r="725" spans="1:9" x14ac:dyDescent="0.25">
      <c r="A725" s="19"/>
      <c r="C725" s="155">
        <v>111</v>
      </c>
      <c r="D725" s="156">
        <v>955.65076797999961</v>
      </c>
      <c r="E725" s="38">
        <v>19.868953403548858</v>
      </c>
      <c r="I725" s="21"/>
    </row>
    <row r="726" spans="1:9" x14ac:dyDescent="0.25">
      <c r="A726" s="19"/>
      <c r="C726" s="155">
        <v>112</v>
      </c>
      <c r="D726" s="156">
        <v>973.90323138999963</v>
      </c>
      <c r="E726" s="38">
        <v>21.311664833549003</v>
      </c>
      <c r="I726" s="21"/>
    </row>
    <row r="727" spans="1:9" x14ac:dyDescent="0.25">
      <c r="A727" s="19"/>
      <c r="C727" s="155">
        <v>113</v>
      </c>
      <c r="D727" s="156">
        <v>1029.5379952199999</v>
      </c>
      <c r="E727" s="38">
        <v>23.57911230354739</v>
      </c>
      <c r="I727" s="21"/>
    </row>
    <row r="728" spans="1:9" x14ac:dyDescent="0.25">
      <c r="A728" s="19"/>
      <c r="C728" s="155">
        <v>114</v>
      </c>
      <c r="D728" s="156">
        <v>1174.1689903699994</v>
      </c>
      <c r="E728" s="38">
        <v>29.726870883548827</v>
      </c>
      <c r="I728" s="21"/>
    </row>
    <row r="729" spans="1:9" x14ac:dyDescent="0.25">
      <c r="A729" s="19"/>
      <c r="C729" s="155">
        <v>115</v>
      </c>
      <c r="D729" s="156">
        <v>1236.2507892299998</v>
      </c>
      <c r="E729" s="38">
        <v>34.484746493548073</v>
      </c>
      <c r="I729" s="21"/>
    </row>
    <row r="730" spans="1:9" x14ac:dyDescent="0.25">
      <c r="A730" s="19"/>
      <c r="C730" s="155">
        <v>116</v>
      </c>
      <c r="D730" s="156">
        <v>1224.9187386199999</v>
      </c>
      <c r="E730" s="38">
        <v>31.591904663548121</v>
      </c>
      <c r="I730" s="21"/>
    </row>
    <row r="731" spans="1:9" x14ac:dyDescent="0.25">
      <c r="A731" s="19"/>
      <c r="C731" s="155">
        <v>117</v>
      </c>
      <c r="D731" s="156">
        <v>1187.2534929399999</v>
      </c>
      <c r="E731" s="38">
        <v>31.976230293548497</v>
      </c>
      <c r="I731" s="21"/>
    </row>
    <row r="732" spans="1:9" x14ac:dyDescent="0.25">
      <c r="A732" s="19"/>
      <c r="C732" s="155">
        <v>118</v>
      </c>
      <c r="D732" s="156">
        <v>1081.3558402200006</v>
      </c>
      <c r="E732" s="38">
        <v>28.577730983548918</v>
      </c>
      <c r="I732" s="21"/>
    </row>
    <row r="733" spans="1:9" x14ac:dyDescent="0.25">
      <c r="A733" s="19"/>
      <c r="C733" s="155">
        <v>119</v>
      </c>
      <c r="D733" s="156">
        <v>925.53273348999983</v>
      </c>
      <c r="E733" s="38">
        <v>24.738617433548598</v>
      </c>
      <c r="I733" s="21"/>
    </row>
    <row r="734" spans="1:9" x14ac:dyDescent="0.25">
      <c r="A734" s="19"/>
      <c r="C734" s="155">
        <v>120</v>
      </c>
      <c r="D734" s="156">
        <v>749.4240503799997</v>
      </c>
      <c r="E734" s="38">
        <v>21.051440273547996</v>
      </c>
      <c r="I734" s="21"/>
    </row>
    <row r="735" spans="1:9" x14ac:dyDescent="0.25">
      <c r="A735" s="19"/>
      <c r="C735" s="155">
        <v>121</v>
      </c>
      <c r="D735" s="156">
        <v>622.14797139999985</v>
      </c>
      <c r="E735" s="38">
        <v>17.017561343548323</v>
      </c>
      <c r="I735" s="21"/>
    </row>
    <row r="736" spans="1:9" x14ac:dyDescent="0.25">
      <c r="A736" s="19"/>
      <c r="C736" s="155">
        <v>122</v>
      </c>
      <c r="D736" s="156">
        <v>550.79750944000011</v>
      </c>
      <c r="E736" s="38">
        <v>15.186935613548599</v>
      </c>
      <c r="I736" s="21"/>
    </row>
    <row r="737" spans="1:9" x14ac:dyDescent="0.25">
      <c r="A737" s="19"/>
      <c r="C737" s="155">
        <v>123</v>
      </c>
      <c r="D737" s="156">
        <v>515.28410036999992</v>
      </c>
      <c r="E737" s="38">
        <v>12.982669603548402</v>
      </c>
      <c r="I737" s="21"/>
    </row>
    <row r="738" spans="1:9" x14ac:dyDescent="0.25">
      <c r="A738" s="19"/>
      <c r="C738" s="155">
        <v>124</v>
      </c>
      <c r="D738" s="156">
        <v>505.76182075999998</v>
      </c>
      <c r="E738" s="38">
        <v>11.305650593548194</v>
      </c>
      <c r="I738" s="21"/>
    </row>
    <row r="739" spans="1:9" x14ac:dyDescent="0.25">
      <c r="A739" s="19"/>
      <c r="C739" s="155">
        <v>125</v>
      </c>
      <c r="D739" s="156">
        <v>514.69235537999975</v>
      </c>
      <c r="E739" s="38">
        <v>11.63087591354838</v>
      </c>
      <c r="I739" s="21"/>
    </row>
    <row r="740" spans="1:9" x14ac:dyDescent="0.25">
      <c r="A740" s="19"/>
      <c r="C740" s="155">
        <v>126</v>
      </c>
      <c r="D740" s="156">
        <v>572.47631424000019</v>
      </c>
      <c r="E740" s="38">
        <v>12.169315633548422</v>
      </c>
      <c r="I740" s="21"/>
    </row>
    <row r="741" spans="1:9" x14ac:dyDescent="0.25">
      <c r="A741" s="19"/>
      <c r="C741" s="155">
        <v>127</v>
      </c>
      <c r="D741" s="156">
        <v>708.40275552000003</v>
      </c>
      <c r="E741" s="38">
        <v>14.84478718354876</v>
      </c>
      <c r="I741" s="21"/>
    </row>
    <row r="742" spans="1:9" x14ac:dyDescent="0.25">
      <c r="A742" s="19"/>
      <c r="C742" s="155">
        <v>128</v>
      </c>
      <c r="D742" s="156">
        <v>892.62197394999998</v>
      </c>
      <c r="E742" s="38">
        <v>17.436962983548597</v>
      </c>
      <c r="I742" s="21"/>
    </row>
    <row r="743" spans="1:9" x14ac:dyDescent="0.25">
      <c r="A743" s="19"/>
      <c r="C743" s="155">
        <v>129</v>
      </c>
      <c r="D743" s="156">
        <v>1036.55191412</v>
      </c>
      <c r="E743" s="38">
        <v>19.032528293548239</v>
      </c>
      <c r="I743" s="21"/>
    </row>
    <row r="744" spans="1:9" x14ac:dyDescent="0.25">
      <c r="A744" s="19"/>
      <c r="C744" s="155">
        <v>130</v>
      </c>
      <c r="D744" s="156">
        <v>1077.2275743</v>
      </c>
      <c r="E744" s="38">
        <v>24.279880863548669</v>
      </c>
      <c r="I744" s="21"/>
    </row>
    <row r="745" spans="1:9" x14ac:dyDescent="0.25">
      <c r="A745" s="19"/>
      <c r="C745" s="155">
        <v>131</v>
      </c>
      <c r="D745" s="156">
        <v>1081.2406078499998</v>
      </c>
      <c r="E745" s="38">
        <v>26.482746743548887</v>
      </c>
      <c r="I745" s="21"/>
    </row>
    <row r="746" spans="1:9" x14ac:dyDescent="0.25">
      <c r="A746" s="19"/>
      <c r="C746" s="155">
        <v>132</v>
      </c>
      <c r="D746" s="156">
        <v>1047.9767736500005</v>
      </c>
      <c r="E746" s="38">
        <v>26.688691183548144</v>
      </c>
      <c r="I746" s="21"/>
    </row>
    <row r="747" spans="1:9" x14ac:dyDescent="0.25">
      <c r="A747" s="19"/>
      <c r="C747" s="155">
        <v>133</v>
      </c>
      <c r="D747" s="156">
        <v>1062.5631153799995</v>
      </c>
      <c r="E747" s="38">
        <v>27.437794433548788</v>
      </c>
      <c r="I747" s="21"/>
    </row>
    <row r="748" spans="1:9" x14ac:dyDescent="0.25">
      <c r="A748" s="19"/>
      <c r="C748" s="155">
        <v>134</v>
      </c>
      <c r="D748" s="156">
        <v>1071.5635827899998</v>
      </c>
      <c r="E748" s="38">
        <v>25.023653663548885</v>
      </c>
      <c r="I748" s="21"/>
    </row>
    <row r="749" spans="1:9" x14ac:dyDescent="0.25">
      <c r="A749" s="19"/>
      <c r="C749" s="155">
        <v>135</v>
      </c>
      <c r="D749" s="156">
        <v>1083.6484741800004</v>
      </c>
      <c r="E749" s="38">
        <v>23.083022253548734</v>
      </c>
      <c r="I749" s="21"/>
    </row>
    <row r="750" spans="1:9" x14ac:dyDescent="0.25">
      <c r="A750" s="19"/>
      <c r="C750" s="155">
        <v>136</v>
      </c>
      <c r="D750" s="156">
        <v>1067.2345721999995</v>
      </c>
      <c r="E750" s="38">
        <v>22.567890803547925</v>
      </c>
      <c r="I750" s="21"/>
    </row>
    <row r="751" spans="1:9" x14ac:dyDescent="0.25">
      <c r="A751" s="19"/>
      <c r="C751" s="155">
        <v>137</v>
      </c>
      <c r="D751" s="156">
        <v>1080.32784795</v>
      </c>
      <c r="E751" s="38">
        <v>23.970092433547734</v>
      </c>
      <c r="I751" s="21"/>
    </row>
    <row r="752" spans="1:9" x14ac:dyDescent="0.25">
      <c r="A752" s="19"/>
      <c r="C752" s="155">
        <v>138</v>
      </c>
      <c r="D752" s="156">
        <v>1161.4551965799997</v>
      </c>
      <c r="E752" s="38">
        <v>26.59250398354834</v>
      </c>
      <c r="I752" s="21"/>
    </row>
    <row r="753" spans="1:9" x14ac:dyDescent="0.25">
      <c r="A753" s="19"/>
      <c r="C753" s="155">
        <v>139</v>
      </c>
      <c r="D753" s="156">
        <v>1193.7467137399999</v>
      </c>
      <c r="E753" s="38">
        <v>27.185559353547887</v>
      </c>
      <c r="I753" s="21"/>
    </row>
    <row r="754" spans="1:9" x14ac:dyDescent="0.25">
      <c r="A754" s="19"/>
      <c r="C754" s="155">
        <v>140</v>
      </c>
      <c r="D754" s="156">
        <v>1169.7987643000001</v>
      </c>
      <c r="E754" s="38">
        <v>25.649583483547985</v>
      </c>
      <c r="I754" s="21"/>
    </row>
    <row r="755" spans="1:9" x14ac:dyDescent="0.25">
      <c r="A755" s="19"/>
      <c r="C755" s="155">
        <v>141</v>
      </c>
      <c r="D755" s="156">
        <v>1124.6979979099997</v>
      </c>
      <c r="E755" s="38">
        <v>23.699473093549159</v>
      </c>
      <c r="I755" s="21"/>
    </row>
    <row r="756" spans="1:9" x14ac:dyDescent="0.25">
      <c r="A756" s="19"/>
      <c r="C756" s="155">
        <v>142</v>
      </c>
      <c r="D756" s="156">
        <v>1008.9952343900003</v>
      </c>
      <c r="E756" s="38">
        <v>20.413549223548671</v>
      </c>
      <c r="I756" s="21"/>
    </row>
    <row r="757" spans="1:9" x14ac:dyDescent="0.25">
      <c r="A757" s="19"/>
      <c r="C757" s="155">
        <v>143</v>
      </c>
      <c r="D757" s="156">
        <v>867.89120434000017</v>
      </c>
      <c r="E757" s="38">
        <v>16.054564423548072</v>
      </c>
      <c r="I757" s="21"/>
    </row>
    <row r="758" spans="1:9" x14ac:dyDescent="0.25">
      <c r="A758" s="19"/>
      <c r="C758" s="155">
        <v>144</v>
      </c>
      <c r="D758" s="156">
        <v>737.48613897999985</v>
      </c>
      <c r="E758" s="38">
        <v>14.866597183548265</v>
      </c>
      <c r="I758" s="21"/>
    </row>
    <row r="759" spans="1:9" x14ac:dyDescent="0.25">
      <c r="A759" s="19"/>
      <c r="C759" s="155">
        <v>145</v>
      </c>
      <c r="D759" s="156">
        <v>622.91887960999998</v>
      </c>
      <c r="E759" s="38">
        <v>13.091186773548316</v>
      </c>
      <c r="I759" s="21"/>
    </row>
    <row r="760" spans="1:9" x14ac:dyDescent="0.25">
      <c r="A760" s="19"/>
      <c r="C760" s="155">
        <v>146</v>
      </c>
      <c r="D760" s="156">
        <v>541.44955000999994</v>
      </c>
      <c r="E760" s="38">
        <v>11.833218123548249</v>
      </c>
      <c r="I760" s="21"/>
    </row>
    <row r="761" spans="1:9" x14ac:dyDescent="0.25">
      <c r="A761" s="19"/>
      <c r="C761" s="155">
        <v>147</v>
      </c>
      <c r="D761" s="156">
        <v>482.09390937000001</v>
      </c>
      <c r="E761" s="38">
        <v>13.070056943548479</v>
      </c>
      <c r="I761" s="21"/>
    </row>
    <row r="762" spans="1:9" x14ac:dyDescent="0.25">
      <c r="A762" s="19"/>
      <c r="C762" s="155">
        <v>148</v>
      </c>
      <c r="D762" s="156">
        <v>453.33441400999993</v>
      </c>
      <c r="E762" s="38">
        <v>14.377116003548053</v>
      </c>
      <c r="I762" s="21"/>
    </row>
    <row r="763" spans="1:9" x14ac:dyDescent="0.25">
      <c r="A763" s="19"/>
      <c r="C763" s="155">
        <v>149</v>
      </c>
      <c r="D763" s="156">
        <v>459.00352186000009</v>
      </c>
      <c r="E763" s="38">
        <v>18.727498463548386</v>
      </c>
      <c r="I763" s="21"/>
    </row>
    <row r="764" spans="1:9" x14ac:dyDescent="0.25">
      <c r="A764" s="19"/>
      <c r="C764" s="155">
        <v>150</v>
      </c>
      <c r="D764" s="156">
        <v>488.21769853000006</v>
      </c>
      <c r="E764" s="38">
        <v>16.082014633548738</v>
      </c>
      <c r="I764" s="21"/>
    </row>
    <row r="765" spans="1:9" x14ac:dyDescent="0.25">
      <c r="A765" s="19"/>
      <c r="C765" s="155">
        <v>151</v>
      </c>
      <c r="D765" s="156">
        <v>564.43322597000019</v>
      </c>
      <c r="E765" s="38">
        <v>13.124328933548441</v>
      </c>
      <c r="I765" s="21"/>
    </row>
    <row r="766" spans="1:9" x14ac:dyDescent="0.25">
      <c r="A766" s="19"/>
      <c r="C766" s="155">
        <v>152</v>
      </c>
      <c r="D766" s="156">
        <v>695.15674312999977</v>
      </c>
      <c r="E766" s="38">
        <v>14.172082743548344</v>
      </c>
      <c r="I766" s="21"/>
    </row>
    <row r="767" spans="1:9" x14ac:dyDescent="0.25">
      <c r="A767" s="19"/>
      <c r="C767" s="155">
        <v>153</v>
      </c>
      <c r="D767" s="156">
        <v>835.5631222400001</v>
      </c>
      <c r="E767" s="38">
        <v>15.969708643548756</v>
      </c>
      <c r="I767" s="21"/>
    </row>
    <row r="768" spans="1:9" x14ac:dyDescent="0.25">
      <c r="A768" s="19"/>
      <c r="C768" s="155">
        <v>154</v>
      </c>
      <c r="D768" s="156">
        <v>931.9530293200005</v>
      </c>
      <c r="E768" s="38">
        <v>20.341859733548063</v>
      </c>
      <c r="I768" s="21"/>
    </row>
    <row r="769" spans="1:9" x14ac:dyDescent="0.25">
      <c r="A769" s="19"/>
      <c r="C769" s="155">
        <v>155</v>
      </c>
      <c r="D769" s="156">
        <v>975.80724285000031</v>
      </c>
      <c r="E769" s="38">
        <v>22.929358133548249</v>
      </c>
      <c r="I769" s="21"/>
    </row>
    <row r="770" spans="1:9" x14ac:dyDescent="0.25">
      <c r="A770" s="19"/>
      <c r="C770" s="155">
        <v>156</v>
      </c>
      <c r="D770" s="156">
        <v>999.40694486999973</v>
      </c>
      <c r="E770" s="38">
        <v>23.562888403548186</v>
      </c>
      <c r="I770" s="21"/>
    </row>
    <row r="771" spans="1:9" x14ac:dyDescent="0.25">
      <c r="A771" s="19"/>
      <c r="C771" s="155">
        <v>157</v>
      </c>
      <c r="D771" s="156">
        <v>1003.41389624</v>
      </c>
      <c r="E771" s="38">
        <v>23.531251213548103</v>
      </c>
      <c r="I771" s="21"/>
    </row>
    <row r="772" spans="1:9" x14ac:dyDescent="0.25">
      <c r="A772" s="19"/>
      <c r="C772" s="155">
        <v>158</v>
      </c>
      <c r="D772" s="156">
        <v>992.06258546999982</v>
      </c>
      <c r="E772" s="38">
        <v>23.157158963548227</v>
      </c>
      <c r="I772" s="21"/>
    </row>
    <row r="773" spans="1:9" x14ac:dyDescent="0.25">
      <c r="A773" s="19"/>
      <c r="C773" s="155">
        <v>159</v>
      </c>
      <c r="D773" s="156">
        <v>967.33146428000032</v>
      </c>
      <c r="E773" s="38">
        <v>21.467938283549074</v>
      </c>
      <c r="I773" s="21"/>
    </row>
    <row r="774" spans="1:9" x14ac:dyDescent="0.25">
      <c r="A774" s="19"/>
      <c r="C774" s="155">
        <v>160</v>
      </c>
      <c r="D774" s="156">
        <v>971.82847203000063</v>
      </c>
      <c r="E774" s="38">
        <v>21.899361953548578</v>
      </c>
      <c r="I774" s="21"/>
    </row>
    <row r="775" spans="1:9" x14ac:dyDescent="0.25">
      <c r="A775" s="19"/>
      <c r="C775" s="155">
        <v>161</v>
      </c>
      <c r="D775" s="156">
        <v>1003.8761481300003</v>
      </c>
      <c r="E775" s="38">
        <v>22.849355623548036</v>
      </c>
      <c r="I775" s="21"/>
    </row>
    <row r="776" spans="1:9" x14ac:dyDescent="0.25">
      <c r="A776" s="19"/>
      <c r="C776" s="155">
        <v>162</v>
      </c>
      <c r="D776" s="156">
        <v>1104.6619469600005</v>
      </c>
      <c r="E776" s="38">
        <v>26.867740643548359</v>
      </c>
      <c r="I776" s="21"/>
    </row>
    <row r="777" spans="1:9" x14ac:dyDescent="0.25">
      <c r="A777" s="19"/>
      <c r="C777" s="155">
        <v>163</v>
      </c>
      <c r="D777" s="156">
        <v>1160.9027997999999</v>
      </c>
      <c r="E777" s="38">
        <v>34.186804023548575</v>
      </c>
      <c r="I777" s="21"/>
    </row>
    <row r="778" spans="1:9" x14ac:dyDescent="0.25">
      <c r="A778" s="19"/>
      <c r="C778" s="155">
        <v>164</v>
      </c>
      <c r="D778" s="156">
        <v>1162.1814181100003</v>
      </c>
      <c r="E778" s="38">
        <v>35.545783853548755</v>
      </c>
      <c r="I778" s="21"/>
    </row>
    <row r="779" spans="1:9" x14ac:dyDescent="0.25">
      <c r="A779" s="19"/>
      <c r="C779" s="155">
        <v>165</v>
      </c>
      <c r="D779" s="156">
        <v>1142.4445327400003</v>
      </c>
      <c r="E779" s="38">
        <v>30.835692993548719</v>
      </c>
      <c r="I779" s="21"/>
    </row>
    <row r="780" spans="1:9" x14ac:dyDescent="0.25">
      <c r="A780" s="19"/>
      <c r="C780" s="155">
        <v>166</v>
      </c>
      <c r="D780" s="156">
        <v>1041.9655757000003</v>
      </c>
      <c r="E780" s="38">
        <v>24.80235442354865</v>
      </c>
      <c r="I780" s="21"/>
    </row>
    <row r="781" spans="1:9" x14ac:dyDescent="0.25">
      <c r="A781" s="19"/>
      <c r="C781" s="155">
        <v>167</v>
      </c>
      <c r="D781" s="156">
        <v>882.11068982000006</v>
      </c>
      <c r="E781" s="38">
        <v>21.918810123548383</v>
      </c>
      <c r="I781" s="21"/>
    </row>
    <row r="782" spans="1:9" x14ac:dyDescent="0.25">
      <c r="A782" s="19"/>
      <c r="C782" s="157">
        <v>168</v>
      </c>
      <c r="D782" s="156">
        <v>711.87146861999997</v>
      </c>
      <c r="E782" s="38">
        <v>17.098173183548738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349A9-2550-4843-BA26-51E05918D70F}">
  <dimension ref="A1:J892"/>
  <sheetViews>
    <sheetView workbookViewId="0">
      <selection activeCell="M19" sqref="M19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f>'[1]Publikime AL'!B2:I2</f>
        <v>45331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f>'[1]Publikime AL'!H6</f>
        <v>22688.78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tr">
        <f>'[1]Publikime AL'!B10</f>
        <v>05-02-2024</v>
      </c>
      <c r="C10" s="28" t="str">
        <f>'[1]Publikime AL'!C10</f>
        <v>06-02-2024</v>
      </c>
      <c r="D10" s="28" t="str">
        <f>'[1]Publikime AL'!D10</f>
        <v>07-02-2024</v>
      </c>
      <c r="E10" s="28" t="str">
        <f>'[1]Publikime AL'!E10</f>
        <v>08-02-2024</v>
      </c>
      <c r="F10" s="28" t="str">
        <f>'[1]Publikime AL'!F10</f>
        <v>09-02-2024</v>
      </c>
      <c r="G10" s="28" t="str">
        <f>'[1]Publikime AL'!G10</f>
        <v>10-02-2024</v>
      </c>
      <c r="H10" s="28" t="str">
        <f>'[1]Publikime AL'!H10</f>
        <v>11-02-2024</v>
      </c>
      <c r="I10" s="21"/>
    </row>
    <row r="11" spans="1:10" x14ac:dyDescent="0.25">
      <c r="A11" s="186" t="s">
        <v>11</v>
      </c>
      <c r="B11" s="28">
        <f>[1]!Table1[[#This Row],[0.1.1900]]</f>
        <v>500</v>
      </c>
      <c r="C11" s="28">
        <f>[1]!Table1[[#This Row],[10-27-2020]]</f>
        <v>500</v>
      </c>
      <c r="D11" s="28">
        <f>[1]!Table1[[#This Row],[10-28-2020]]</f>
        <v>500</v>
      </c>
      <c r="E11" s="28">
        <f>[1]!Table1[[#This Row],[10-29-2020]]</f>
        <v>500</v>
      </c>
      <c r="F11" s="28">
        <f>[1]!Table1[[#This Row],[10-30-2020]]</f>
        <v>500</v>
      </c>
      <c r="G11" s="28">
        <f>[1]!Table1[[#This Row],[10-31-2020]]</f>
        <v>500</v>
      </c>
      <c r="H11" s="28">
        <f>[1]!Table1[[#This Row],[11-1-2020]]</f>
        <v>500</v>
      </c>
      <c r="I11" s="21"/>
    </row>
    <row r="12" spans="1:10" x14ac:dyDescent="0.25">
      <c r="A12" s="186" t="s">
        <v>12</v>
      </c>
      <c r="B12" s="28">
        <f>[1]!Table1[[#This Row],[0.1.1900]]</f>
        <v>1250</v>
      </c>
      <c r="C12" s="28">
        <f>[1]!Table1[[#This Row],[10-27-2020]]</f>
        <v>1250</v>
      </c>
      <c r="D12" s="28">
        <f>[1]!Table1[[#This Row],[10-28-2020]]</f>
        <v>1250</v>
      </c>
      <c r="E12" s="28">
        <f>[1]!Table1[[#This Row],[10-29-2020]]</f>
        <v>1250</v>
      </c>
      <c r="F12" s="28">
        <f>[1]!Table1[[#This Row],[10-30-2020]]</f>
        <v>1250</v>
      </c>
      <c r="G12" s="28">
        <f>[1]!Table1[[#This Row],[10-31-2020]]</f>
        <v>1250</v>
      </c>
      <c r="H12" s="28">
        <f>[1]!Table1[[#This Row],[11-1-2020]]</f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f>'[2]Publikime AL'!D40</f>
        <v>1</v>
      </c>
      <c r="E17" s="28">
        <f>'[2]Publikime AL'!E40</f>
        <v>2</v>
      </c>
      <c r="F17" s="28">
        <f>'[2]Publikime AL'!F40</f>
        <v>3</v>
      </c>
      <c r="G17" s="28">
        <f>'[2]Publikime AL'!G40</f>
        <v>4</v>
      </c>
      <c r="I17" s="21"/>
    </row>
    <row r="18" spans="1:9" x14ac:dyDescent="0.25">
      <c r="A18" s="19"/>
      <c r="C18" s="37" t="s">
        <v>11</v>
      </c>
      <c r="D18" s="28">
        <f>'[1]Publikime AL'!D41</f>
        <v>500</v>
      </c>
      <c r="E18" s="28">
        <f>'[1]Publikime AL'!E41</f>
        <v>500</v>
      </c>
      <c r="F18" s="28">
        <f>'[1]Publikime AL'!F41</f>
        <v>500</v>
      </c>
      <c r="G18" s="28">
        <f>'[1]Publikime AL'!G41</f>
        <v>500</v>
      </c>
      <c r="I18" s="21"/>
    </row>
    <row r="19" spans="1:9" x14ac:dyDescent="0.25">
      <c r="A19" s="19"/>
      <c r="C19" s="37" t="s">
        <v>12</v>
      </c>
      <c r="D19" s="28">
        <f>'[1]Publikime AL'!D42</f>
        <v>1250</v>
      </c>
      <c r="E19" s="28">
        <f>'[1]Publikime AL'!E42</f>
        <v>1250</v>
      </c>
      <c r="F19" s="28">
        <f>'[1]Publikime AL'!F42</f>
        <v>1250</v>
      </c>
      <c r="G19" s="28">
        <f>'[1]Publikime AL'!G42</f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f>YEAR(B2)</f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f>'[1]Publikime AL'!D72</f>
        <v>550</v>
      </c>
      <c r="E26" s="156">
        <f>'[1]Publikime AL'!E72</f>
        <v>1300</v>
      </c>
      <c r="G26" s="20"/>
      <c r="I26" s="46"/>
    </row>
    <row r="27" spans="1:9" x14ac:dyDescent="0.25">
      <c r="A27" s="19"/>
      <c r="C27" s="37">
        <v>2</v>
      </c>
      <c r="D27" s="156">
        <f>'[1]Publikime AL'!D73</f>
        <v>550</v>
      </c>
      <c r="E27" s="156">
        <f>'[1]Publikime AL'!E73</f>
        <v>1350</v>
      </c>
      <c r="G27" s="20"/>
      <c r="I27" s="46"/>
    </row>
    <row r="28" spans="1:9" x14ac:dyDescent="0.25">
      <c r="A28" s="19"/>
      <c r="C28" s="37">
        <v>3</v>
      </c>
      <c r="D28" s="156">
        <f>'[1]Publikime AL'!D74</f>
        <v>550</v>
      </c>
      <c r="E28" s="156">
        <f>'[1]Publikime AL'!E74</f>
        <v>1450</v>
      </c>
      <c r="G28" s="20"/>
      <c r="I28" s="46"/>
    </row>
    <row r="29" spans="1:9" x14ac:dyDescent="0.25">
      <c r="A29" s="19"/>
      <c r="C29" s="37">
        <v>4</v>
      </c>
      <c r="D29" s="156">
        <f>'[1]Publikime AL'!D75</f>
        <v>600</v>
      </c>
      <c r="E29" s="156">
        <f>'[1]Publikime AL'!E75</f>
        <v>1600</v>
      </c>
      <c r="G29" s="20"/>
      <c r="I29" s="46"/>
    </row>
    <row r="30" spans="1:9" x14ac:dyDescent="0.25">
      <c r="A30" s="19"/>
      <c r="C30" s="37">
        <v>5</v>
      </c>
      <c r="D30" s="156">
        <f>'[1]Publikime AL'!D76</f>
        <v>600</v>
      </c>
      <c r="E30" s="156">
        <f>'[1]Publikime AL'!E76</f>
        <v>1650</v>
      </c>
      <c r="G30" s="20"/>
      <c r="I30" s="46"/>
    </row>
    <row r="31" spans="1:9" x14ac:dyDescent="0.25">
      <c r="A31" s="19"/>
      <c r="C31" s="37">
        <f t="shared" ref="C31:C77" si="0">C30+1</f>
        <v>6</v>
      </c>
      <c r="D31" s="156">
        <f>'[1]Publikime AL'!D77</f>
        <v>550</v>
      </c>
      <c r="E31" s="156">
        <f>'[1]Publikime AL'!E77</f>
        <v>1500</v>
      </c>
      <c r="G31" s="20"/>
      <c r="I31" s="46"/>
    </row>
    <row r="32" spans="1:9" x14ac:dyDescent="0.25">
      <c r="A32" s="19"/>
      <c r="C32" s="37">
        <f t="shared" si="0"/>
        <v>7</v>
      </c>
      <c r="D32" s="156">
        <f>'[1]Publikime AL'!D78</f>
        <v>550</v>
      </c>
      <c r="E32" s="156">
        <f>'[1]Publikime AL'!E78</f>
        <v>1450</v>
      </c>
      <c r="G32" s="20"/>
      <c r="I32" s="46"/>
    </row>
    <row r="33" spans="1:9" x14ac:dyDescent="0.25">
      <c r="A33" s="19"/>
      <c r="C33" s="37">
        <f t="shared" si="0"/>
        <v>8</v>
      </c>
      <c r="D33" s="156">
        <f>'[1]Publikime AL'!D79</f>
        <v>550</v>
      </c>
      <c r="E33" s="156">
        <f>'[1]Publikime AL'!E79</f>
        <v>1400</v>
      </c>
      <c r="G33" s="20"/>
      <c r="I33" s="46"/>
    </row>
    <row r="34" spans="1:9" x14ac:dyDescent="0.25">
      <c r="A34" s="19"/>
      <c r="C34" s="37">
        <f t="shared" si="0"/>
        <v>9</v>
      </c>
      <c r="D34" s="156">
        <f>'[1]Publikime AL'!D80</f>
        <v>550</v>
      </c>
      <c r="E34" s="156">
        <f>'[1]Publikime AL'!E80</f>
        <v>1300</v>
      </c>
      <c r="G34" s="20"/>
      <c r="I34" s="46"/>
    </row>
    <row r="35" spans="1:9" x14ac:dyDescent="0.25">
      <c r="A35" s="19"/>
      <c r="C35" s="37">
        <f t="shared" si="0"/>
        <v>10</v>
      </c>
      <c r="D35" s="156">
        <f>'[1]Publikime AL'!D81</f>
        <v>550</v>
      </c>
      <c r="E35" s="156">
        <f>'[1]Publikime AL'!E81</f>
        <v>1250</v>
      </c>
      <c r="G35" s="20"/>
      <c r="I35" s="46"/>
    </row>
    <row r="36" spans="1:9" x14ac:dyDescent="0.25">
      <c r="A36" s="19"/>
      <c r="C36" s="37">
        <f t="shared" si="0"/>
        <v>11</v>
      </c>
      <c r="D36" s="156">
        <f>'[1]Publikime AL'!D82</f>
        <v>550</v>
      </c>
      <c r="E36" s="156">
        <f>'[1]Publikime AL'!E82</f>
        <v>1250</v>
      </c>
      <c r="G36" s="20"/>
      <c r="I36" s="46"/>
    </row>
    <row r="37" spans="1:9" x14ac:dyDescent="0.25">
      <c r="A37" s="19"/>
      <c r="C37" s="37">
        <f t="shared" si="0"/>
        <v>12</v>
      </c>
      <c r="D37" s="156">
        <f>'[1]Publikime AL'!D83</f>
        <v>550</v>
      </c>
      <c r="E37" s="156">
        <f>'[1]Publikime AL'!E83</f>
        <v>1250</v>
      </c>
      <c r="G37" s="20"/>
      <c r="I37" s="46"/>
    </row>
    <row r="38" spans="1:9" ht="15.75" customHeight="1" x14ac:dyDescent="0.25">
      <c r="A38" s="19"/>
      <c r="C38" s="37">
        <f t="shared" si="0"/>
        <v>13</v>
      </c>
      <c r="D38" s="156">
        <f>'[1]Publikime AL'!D84</f>
        <v>550</v>
      </c>
      <c r="E38" s="156">
        <f>'[1]Publikime AL'!E84</f>
        <v>1200</v>
      </c>
      <c r="G38" s="20"/>
      <c r="I38" s="46"/>
    </row>
    <row r="39" spans="1:9" x14ac:dyDescent="0.25">
      <c r="A39" s="19"/>
      <c r="C39" s="37">
        <f t="shared" si="0"/>
        <v>14</v>
      </c>
      <c r="D39" s="156">
        <f>'[1]Publikime AL'!D85</f>
        <v>550</v>
      </c>
      <c r="E39" s="156">
        <f>'[1]Publikime AL'!E85</f>
        <v>1200</v>
      </c>
      <c r="G39" s="20"/>
      <c r="I39" s="46"/>
    </row>
    <row r="40" spans="1:9" x14ac:dyDescent="0.25">
      <c r="A40" s="19"/>
      <c r="C40" s="37">
        <f t="shared" si="0"/>
        <v>15</v>
      </c>
      <c r="D40" s="156">
        <f>'[1]Publikime AL'!D86</f>
        <v>550</v>
      </c>
      <c r="E40" s="156">
        <f>'[1]Publikime AL'!E86</f>
        <v>1150</v>
      </c>
      <c r="G40" s="20"/>
      <c r="I40" s="46"/>
    </row>
    <row r="41" spans="1:9" x14ac:dyDescent="0.25">
      <c r="A41" s="19"/>
      <c r="C41" s="37">
        <f t="shared" si="0"/>
        <v>16</v>
      </c>
      <c r="D41" s="156">
        <f>'[1]Publikime AL'!D87</f>
        <v>550</v>
      </c>
      <c r="E41" s="156">
        <f>'[1]Publikime AL'!E87</f>
        <v>1100</v>
      </c>
      <c r="G41" s="20"/>
      <c r="I41" s="46"/>
    </row>
    <row r="42" spans="1:9" x14ac:dyDescent="0.25">
      <c r="A42" s="19"/>
      <c r="C42" s="37">
        <f t="shared" si="0"/>
        <v>17</v>
      </c>
      <c r="D42" s="156">
        <f>'[1]Publikime AL'!D88</f>
        <v>550</v>
      </c>
      <c r="E42" s="156">
        <f>'[1]Publikime AL'!E88</f>
        <v>1100</v>
      </c>
      <c r="G42" s="20"/>
      <c r="I42" s="46"/>
    </row>
    <row r="43" spans="1:9" x14ac:dyDescent="0.25">
      <c r="A43" s="19"/>
      <c r="C43" s="37">
        <f t="shared" si="0"/>
        <v>18</v>
      </c>
      <c r="D43" s="156">
        <f>'[1]Publikime AL'!D89</f>
        <v>550</v>
      </c>
      <c r="E43" s="156">
        <f>'[1]Publikime AL'!E89</f>
        <v>1050</v>
      </c>
      <c r="G43" s="20"/>
      <c r="I43" s="46"/>
    </row>
    <row r="44" spans="1:9" x14ac:dyDescent="0.25">
      <c r="A44" s="19"/>
      <c r="C44" s="37">
        <f t="shared" si="0"/>
        <v>19</v>
      </c>
      <c r="D44" s="156">
        <f>'[1]Publikime AL'!D90</f>
        <v>550</v>
      </c>
      <c r="E44" s="156">
        <f>'[1]Publikime AL'!E90</f>
        <v>1050</v>
      </c>
      <c r="G44" s="20"/>
      <c r="I44" s="46"/>
    </row>
    <row r="45" spans="1:9" x14ac:dyDescent="0.25">
      <c r="A45" s="19"/>
      <c r="C45" s="37">
        <f t="shared" si="0"/>
        <v>20</v>
      </c>
      <c r="D45" s="156">
        <f>'[1]Publikime AL'!D91</f>
        <v>510</v>
      </c>
      <c r="E45" s="156">
        <f>'[1]Publikime AL'!E91</f>
        <v>1000</v>
      </c>
      <c r="G45" s="20"/>
      <c r="I45" s="46"/>
    </row>
    <row r="46" spans="1:9" x14ac:dyDescent="0.25">
      <c r="A46" s="19"/>
      <c r="C46" s="37">
        <f t="shared" si="0"/>
        <v>21</v>
      </c>
      <c r="D46" s="156">
        <f>'[1]Publikime AL'!D92</f>
        <v>510</v>
      </c>
      <c r="E46" s="156">
        <f>'[1]Publikime AL'!E92</f>
        <v>1000</v>
      </c>
      <c r="G46" s="20"/>
      <c r="I46" s="46"/>
    </row>
    <row r="47" spans="1:9" x14ac:dyDescent="0.25">
      <c r="A47" s="19"/>
      <c r="C47" s="37">
        <f t="shared" si="0"/>
        <v>22</v>
      </c>
      <c r="D47" s="156">
        <f>'[1]Publikime AL'!D93</f>
        <v>550</v>
      </c>
      <c r="E47" s="156">
        <f>'[1]Publikime AL'!E93</f>
        <v>1050</v>
      </c>
      <c r="G47" s="20"/>
      <c r="I47" s="46"/>
    </row>
    <row r="48" spans="1:9" x14ac:dyDescent="0.25">
      <c r="A48" s="19"/>
      <c r="C48" s="37">
        <f t="shared" si="0"/>
        <v>23</v>
      </c>
      <c r="D48" s="156">
        <f>'[1]Publikime AL'!D94</f>
        <v>510</v>
      </c>
      <c r="E48" s="156">
        <f>'[1]Publikime AL'!E94</f>
        <v>990</v>
      </c>
      <c r="G48" s="20"/>
      <c r="I48" s="46"/>
    </row>
    <row r="49" spans="1:9" x14ac:dyDescent="0.25">
      <c r="A49" s="19"/>
      <c r="C49" s="37">
        <f t="shared" si="0"/>
        <v>24</v>
      </c>
      <c r="D49" s="156">
        <f>'[1]Publikime AL'!D95</f>
        <v>550</v>
      </c>
      <c r="E49" s="156">
        <f>'[1]Publikime AL'!E95</f>
        <v>1100</v>
      </c>
      <c r="G49" s="20"/>
      <c r="I49" s="46"/>
    </row>
    <row r="50" spans="1:9" x14ac:dyDescent="0.25">
      <c r="A50" s="19"/>
      <c r="C50" s="37">
        <f t="shared" si="0"/>
        <v>25</v>
      </c>
      <c r="D50" s="156">
        <f>'[1]Publikime AL'!D96</f>
        <v>550</v>
      </c>
      <c r="E50" s="156">
        <f>'[1]Publikime AL'!E96</f>
        <v>1100</v>
      </c>
      <c r="G50" s="20"/>
      <c r="I50" s="46"/>
    </row>
    <row r="51" spans="1:9" x14ac:dyDescent="0.25">
      <c r="A51" s="19"/>
      <c r="C51" s="37">
        <f t="shared" si="0"/>
        <v>26</v>
      </c>
      <c r="D51" s="156">
        <f>'[1]Publikime AL'!D97</f>
        <v>600</v>
      </c>
      <c r="E51" s="156">
        <f>'[1]Publikime AL'!E97</f>
        <v>1150</v>
      </c>
      <c r="G51" s="20"/>
      <c r="I51" s="46"/>
    </row>
    <row r="52" spans="1:9" x14ac:dyDescent="0.25">
      <c r="A52" s="19"/>
      <c r="C52" s="37">
        <f t="shared" si="0"/>
        <v>27</v>
      </c>
      <c r="D52" s="156">
        <f>'[1]Publikime AL'!D98</f>
        <v>600</v>
      </c>
      <c r="E52" s="156">
        <f>'[1]Publikime AL'!E98</f>
        <v>1150</v>
      </c>
      <c r="G52" s="20"/>
      <c r="I52" s="46"/>
    </row>
    <row r="53" spans="1:9" x14ac:dyDescent="0.25">
      <c r="A53" s="19"/>
      <c r="C53" s="37">
        <f t="shared" si="0"/>
        <v>28</v>
      </c>
      <c r="D53" s="156">
        <f>'[1]Publikime AL'!D99</f>
        <v>600</v>
      </c>
      <c r="E53" s="156">
        <f>'[1]Publikime AL'!E99</f>
        <v>1200</v>
      </c>
      <c r="G53" s="20"/>
      <c r="I53" s="46"/>
    </row>
    <row r="54" spans="1:9" x14ac:dyDescent="0.25">
      <c r="A54" s="19"/>
      <c r="C54" s="37">
        <f t="shared" si="0"/>
        <v>29</v>
      </c>
      <c r="D54" s="156">
        <f>'[1]Publikime AL'!D100</f>
        <v>600</v>
      </c>
      <c r="E54" s="156">
        <f>'[1]Publikime AL'!E100</f>
        <v>1200</v>
      </c>
      <c r="G54" s="20"/>
      <c r="I54" s="46"/>
    </row>
    <row r="55" spans="1:9" x14ac:dyDescent="0.25">
      <c r="A55" s="19"/>
      <c r="C55" s="37">
        <f t="shared" si="0"/>
        <v>30</v>
      </c>
      <c r="D55" s="156">
        <f>'[1]Publikime AL'!D101</f>
        <v>600</v>
      </c>
      <c r="E55" s="156">
        <f>'[1]Publikime AL'!E101</f>
        <v>1200</v>
      </c>
      <c r="G55" s="20"/>
      <c r="I55" s="46"/>
    </row>
    <row r="56" spans="1:9" x14ac:dyDescent="0.25">
      <c r="A56" s="19"/>
      <c r="C56" s="37">
        <f t="shared" si="0"/>
        <v>31</v>
      </c>
      <c r="D56" s="156">
        <f>'[1]Publikime AL'!D102</f>
        <v>650</v>
      </c>
      <c r="E56" s="156">
        <f>'[1]Publikime AL'!E102</f>
        <v>1200</v>
      </c>
      <c r="G56" s="20"/>
      <c r="I56" s="46"/>
    </row>
    <row r="57" spans="1:9" x14ac:dyDescent="0.25">
      <c r="A57" s="19"/>
      <c r="C57" s="37">
        <f t="shared" si="0"/>
        <v>32</v>
      </c>
      <c r="D57" s="156">
        <f>'[1]Publikime AL'!D103</f>
        <v>650</v>
      </c>
      <c r="E57" s="156">
        <f>'[1]Publikime AL'!E103</f>
        <v>1200</v>
      </c>
      <c r="G57" s="20"/>
      <c r="I57" s="46"/>
    </row>
    <row r="58" spans="1:9" x14ac:dyDescent="0.25">
      <c r="A58" s="19"/>
      <c r="C58" s="37">
        <f t="shared" si="0"/>
        <v>33</v>
      </c>
      <c r="D58" s="156">
        <f>'[1]Publikime AL'!D104</f>
        <v>630</v>
      </c>
      <c r="E58" s="156">
        <f>'[1]Publikime AL'!E104</f>
        <v>1200</v>
      </c>
      <c r="G58" s="20"/>
      <c r="I58" s="46"/>
    </row>
    <row r="59" spans="1:9" x14ac:dyDescent="0.25">
      <c r="A59" s="19"/>
      <c r="C59" s="37">
        <f t="shared" si="0"/>
        <v>34</v>
      </c>
      <c r="D59" s="156">
        <f>'[1]Publikime AL'!D105</f>
        <v>550</v>
      </c>
      <c r="E59" s="156">
        <f>'[1]Publikime AL'!E105</f>
        <v>1100</v>
      </c>
      <c r="G59" s="20"/>
      <c r="I59" s="46"/>
    </row>
    <row r="60" spans="1:9" x14ac:dyDescent="0.25">
      <c r="A60" s="19"/>
      <c r="C60" s="37">
        <f t="shared" si="0"/>
        <v>35</v>
      </c>
      <c r="D60" s="156">
        <f>'[1]Publikime AL'!D106</f>
        <v>550</v>
      </c>
      <c r="E60" s="156">
        <f>'[1]Publikime AL'!E106</f>
        <v>1050</v>
      </c>
      <c r="G60" s="20"/>
      <c r="I60" s="46"/>
    </row>
    <row r="61" spans="1:9" x14ac:dyDescent="0.25">
      <c r="A61" s="19"/>
      <c r="C61" s="37">
        <f t="shared" si="0"/>
        <v>36</v>
      </c>
      <c r="D61" s="156">
        <f>'[1]Publikime AL'!D107</f>
        <v>510</v>
      </c>
      <c r="E61" s="156">
        <f>'[1]Publikime AL'!E107</f>
        <v>1000</v>
      </c>
      <c r="G61" s="20"/>
      <c r="I61" s="46"/>
    </row>
    <row r="62" spans="1:9" x14ac:dyDescent="0.25">
      <c r="A62" s="19"/>
      <c r="C62" s="37">
        <f t="shared" si="0"/>
        <v>37</v>
      </c>
      <c r="D62" s="156">
        <f>'[1]Publikime AL'!D108</f>
        <v>550</v>
      </c>
      <c r="E62" s="156">
        <f>'[1]Publikime AL'!E108</f>
        <v>1050</v>
      </c>
      <c r="G62" s="20"/>
      <c r="I62" s="46"/>
    </row>
    <row r="63" spans="1:9" x14ac:dyDescent="0.25">
      <c r="A63" s="19"/>
      <c r="C63" s="37">
        <f t="shared" si="0"/>
        <v>38</v>
      </c>
      <c r="D63" s="156">
        <f>'[1]Publikime AL'!D109</f>
        <v>550</v>
      </c>
      <c r="E63" s="156">
        <f>'[1]Publikime AL'!E109</f>
        <v>1100</v>
      </c>
      <c r="G63" s="20"/>
      <c r="I63" s="46"/>
    </row>
    <row r="64" spans="1:9" x14ac:dyDescent="0.25">
      <c r="A64" s="19"/>
      <c r="C64" s="37">
        <f t="shared" si="0"/>
        <v>39</v>
      </c>
      <c r="D64" s="156">
        <f>'[1]Publikime AL'!D110</f>
        <v>510</v>
      </c>
      <c r="E64" s="156">
        <f>'[1]Publikime AL'!E110</f>
        <v>1050</v>
      </c>
      <c r="G64" s="20"/>
      <c r="I64" s="46"/>
    </row>
    <row r="65" spans="1:9" x14ac:dyDescent="0.25">
      <c r="A65" s="19"/>
      <c r="C65" s="37">
        <f t="shared" si="0"/>
        <v>40</v>
      </c>
      <c r="D65" s="156">
        <f>'[1]Publikime AL'!D111</f>
        <v>550</v>
      </c>
      <c r="E65" s="156">
        <f>'[1]Publikime AL'!E111</f>
        <v>1100</v>
      </c>
      <c r="G65" s="20"/>
      <c r="I65" s="46"/>
    </row>
    <row r="66" spans="1:9" x14ac:dyDescent="0.25">
      <c r="A66" s="19"/>
      <c r="C66" s="37">
        <f t="shared" si="0"/>
        <v>41</v>
      </c>
      <c r="D66" s="156">
        <f>'[1]Publikime AL'!D112</f>
        <v>550</v>
      </c>
      <c r="E66" s="156">
        <f>'[1]Publikime AL'!E112</f>
        <v>1100</v>
      </c>
      <c r="G66" s="20"/>
      <c r="I66" s="46"/>
    </row>
    <row r="67" spans="1:9" x14ac:dyDescent="0.25">
      <c r="A67" s="19"/>
      <c r="C67" s="37">
        <f t="shared" si="0"/>
        <v>42</v>
      </c>
      <c r="D67" s="156">
        <f>'[1]Publikime AL'!D113</f>
        <v>550</v>
      </c>
      <c r="E67" s="156">
        <f>'[1]Publikime AL'!E113</f>
        <v>1100</v>
      </c>
      <c r="G67" s="20"/>
      <c r="I67" s="46"/>
    </row>
    <row r="68" spans="1:9" ht="15.75" customHeight="1" x14ac:dyDescent="0.25">
      <c r="A68" s="19"/>
      <c r="C68" s="37">
        <f t="shared" si="0"/>
        <v>43</v>
      </c>
      <c r="D68" s="156">
        <f>'[1]Publikime AL'!D114</f>
        <v>550</v>
      </c>
      <c r="E68" s="156">
        <f>'[1]Publikime AL'!E114</f>
        <v>1150</v>
      </c>
      <c r="G68" s="20"/>
      <c r="I68" s="46"/>
    </row>
    <row r="69" spans="1:9" x14ac:dyDescent="0.25">
      <c r="A69" s="19"/>
      <c r="C69" s="37">
        <f t="shared" si="0"/>
        <v>44</v>
      </c>
      <c r="D69" s="156">
        <f>'[1]Publikime AL'!D115</f>
        <v>550</v>
      </c>
      <c r="E69" s="156">
        <f>'[1]Publikime AL'!E115</f>
        <v>1200</v>
      </c>
      <c r="G69" s="20"/>
      <c r="I69" s="46"/>
    </row>
    <row r="70" spans="1:9" x14ac:dyDescent="0.25">
      <c r="A70" s="19"/>
      <c r="C70" s="37">
        <f t="shared" si="0"/>
        <v>45</v>
      </c>
      <c r="D70" s="156">
        <f>'[1]Publikime AL'!D116</f>
        <v>550</v>
      </c>
      <c r="E70" s="156">
        <f>'[1]Publikime AL'!E116</f>
        <v>1200</v>
      </c>
      <c r="G70" s="20"/>
      <c r="I70" s="46"/>
    </row>
    <row r="71" spans="1:9" x14ac:dyDescent="0.25">
      <c r="A71" s="19"/>
      <c r="C71" s="37">
        <f t="shared" si="0"/>
        <v>46</v>
      </c>
      <c r="D71" s="156">
        <f>'[1]Publikime AL'!D117</f>
        <v>550</v>
      </c>
      <c r="E71" s="156">
        <f>'[1]Publikime AL'!E117</f>
        <v>1250</v>
      </c>
      <c r="G71" s="20"/>
      <c r="I71" s="46"/>
    </row>
    <row r="72" spans="1:9" x14ac:dyDescent="0.25">
      <c r="A72" s="19"/>
      <c r="C72" s="37">
        <f t="shared" si="0"/>
        <v>47</v>
      </c>
      <c r="D72" s="156">
        <f>'[1]Publikime AL'!D118</f>
        <v>550</v>
      </c>
      <c r="E72" s="156">
        <f>'[1]Publikime AL'!E118</f>
        <v>1300</v>
      </c>
      <c r="G72" s="20"/>
      <c r="I72" s="46"/>
    </row>
    <row r="73" spans="1:9" x14ac:dyDescent="0.25">
      <c r="A73" s="19"/>
      <c r="C73" s="37">
        <f t="shared" si="0"/>
        <v>48</v>
      </c>
      <c r="D73" s="156">
        <f>'[1]Publikime AL'!D119</f>
        <v>550</v>
      </c>
      <c r="E73" s="156">
        <f>'[1]Publikime AL'!E119</f>
        <v>1300</v>
      </c>
      <c r="G73" s="20"/>
      <c r="I73" s="46"/>
    </row>
    <row r="74" spans="1:9" x14ac:dyDescent="0.25">
      <c r="A74" s="19"/>
      <c r="C74" s="37">
        <f t="shared" si="0"/>
        <v>49</v>
      </c>
      <c r="D74" s="156">
        <f>'[1]Publikime AL'!D120</f>
        <v>550</v>
      </c>
      <c r="E74" s="156">
        <f>'[1]Publikime AL'!E120</f>
        <v>1350</v>
      </c>
      <c r="G74" s="20"/>
      <c r="I74" s="46"/>
    </row>
    <row r="75" spans="1:9" x14ac:dyDescent="0.25">
      <c r="A75" s="19"/>
      <c r="C75" s="37">
        <f t="shared" si="0"/>
        <v>50</v>
      </c>
      <c r="D75" s="156">
        <f>'[1]Publikime AL'!D121</f>
        <v>550</v>
      </c>
      <c r="E75" s="156">
        <f>'[1]Publikime AL'!E121</f>
        <v>1400</v>
      </c>
      <c r="G75" s="20"/>
      <c r="I75" s="46"/>
    </row>
    <row r="76" spans="1:9" x14ac:dyDescent="0.25">
      <c r="A76" s="19"/>
      <c r="C76" s="37">
        <f t="shared" si="0"/>
        <v>51</v>
      </c>
      <c r="D76" s="156">
        <f>'[1]Publikime AL'!D122</f>
        <v>550</v>
      </c>
      <c r="E76" s="156">
        <f>'[1]Publikime AL'!E122</f>
        <v>1450</v>
      </c>
      <c r="G76" s="20"/>
      <c r="I76" s="46"/>
    </row>
    <row r="77" spans="1:9" x14ac:dyDescent="0.25">
      <c r="A77" s="19"/>
      <c r="C77" s="39">
        <f t="shared" si="0"/>
        <v>52</v>
      </c>
      <c r="D77" s="156">
        <f>'[1]Publikime AL'!D123</f>
        <v>550</v>
      </c>
      <c r="E77" s="156">
        <f>'[1]Publikime AL'!E123</f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f>'[2]Publikime AL'!H154</f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f>B2-DAY(2)</f>
        <v>45329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f>'[1]Publikime AL'!D160</f>
        <v>830.74288732999992</v>
      </c>
      <c r="E85" s="59">
        <f>'[1]Publikime AL'!E160</f>
        <v>124.994</v>
      </c>
      <c r="F85" s="59">
        <f>'[1]Publikime AL'!F160</f>
        <v>705.74888732999989</v>
      </c>
      <c r="G85" s="49"/>
      <c r="I85" s="21"/>
    </row>
    <row r="86" spans="1:9" x14ac:dyDescent="0.25">
      <c r="A86" s="19"/>
      <c r="B86" s="49"/>
      <c r="C86" s="58">
        <v>2</v>
      </c>
      <c r="D86" s="59">
        <f>'[1]Publikime AL'!D161</f>
        <v>617.67216953000002</v>
      </c>
      <c r="E86" s="59">
        <f>'[1]Publikime AL'!E161</f>
        <v>18.438999999999965</v>
      </c>
      <c r="F86" s="59">
        <f>'[1]Publikime AL'!F161</f>
        <v>599.23316953000005</v>
      </c>
      <c r="G86" s="49"/>
      <c r="I86" s="21"/>
    </row>
    <row r="87" spans="1:9" x14ac:dyDescent="0.25">
      <c r="A87" s="19"/>
      <c r="B87" s="49"/>
      <c r="C87" s="58">
        <v>3</v>
      </c>
      <c r="D87" s="59">
        <f>'[1]Publikime AL'!D162</f>
        <v>556.07376398999997</v>
      </c>
      <c r="E87" s="59">
        <f>'[1]Publikime AL'!E162</f>
        <v>9.146000000000015</v>
      </c>
      <c r="F87" s="59">
        <f>'[1]Publikime AL'!F162</f>
        <v>546.9277639899999</v>
      </c>
      <c r="G87" s="49"/>
      <c r="I87" s="21"/>
    </row>
    <row r="88" spans="1:9" x14ac:dyDescent="0.25">
      <c r="A88" s="19"/>
      <c r="B88" s="49"/>
      <c r="C88" s="58">
        <v>4</v>
      </c>
      <c r="D88" s="59">
        <f>'[1]Publikime AL'!D163</f>
        <v>541.00564933999999</v>
      </c>
      <c r="E88" s="59">
        <f>'[1]Publikime AL'!E163</f>
        <v>9.7180000000000177</v>
      </c>
      <c r="F88" s="59">
        <f>'[1]Publikime AL'!F163</f>
        <v>531.28764933999992</v>
      </c>
      <c r="G88" s="49"/>
      <c r="I88" s="21"/>
    </row>
    <row r="89" spans="1:9" x14ac:dyDescent="0.25">
      <c r="A89" s="19"/>
      <c r="B89" s="49"/>
      <c r="C89" s="58">
        <v>5</v>
      </c>
      <c r="D89" s="59">
        <f>'[1]Publikime AL'!D164</f>
        <v>559.89643006999995</v>
      </c>
      <c r="E89" s="59">
        <f>'[1]Publikime AL'!E164</f>
        <v>21.665999999999997</v>
      </c>
      <c r="F89" s="59">
        <f>'[1]Publikime AL'!F164</f>
        <v>538.23043007000001</v>
      </c>
      <c r="G89" s="49"/>
      <c r="I89" s="21"/>
    </row>
    <row r="90" spans="1:9" x14ac:dyDescent="0.25">
      <c r="A90" s="19"/>
      <c r="B90" s="49"/>
      <c r="C90" s="58">
        <v>6</v>
      </c>
      <c r="D90" s="59">
        <f>'[1]Publikime AL'!D165</f>
        <v>670.22556732999999</v>
      </c>
      <c r="E90" s="59">
        <f>'[1]Publikime AL'!E165</f>
        <v>63.638000000000034</v>
      </c>
      <c r="F90" s="59">
        <f>'[1]Publikime AL'!F165</f>
        <v>606.58756732999996</v>
      </c>
      <c r="G90" s="49"/>
      <c r="I90" s="21"/>
    </row>
    <row r="91" spans="1:9" x14ac:dyDescent="0.25">
      <c r="A91" s="19"/>
      <c r="B91" s="49"/>
      <c r="C91" s="58">
        <v>7</v>
      </c>
      <c r="D91" s="59">
        <f>'[1]Publikime AL'!D166</f>
        <v>976.22044181999979</v>
      </c>
      <c r="E91" s="59">
        <f>'[1]Publikime AL'!E166</f>
        <v>183.00799999999992</v>
      </c>
      <c r="F91" s="59">
        <f>'[1]Publikime AL'!F166</f>
        <v>793.21244181999987</v>
      </c>
      <c r="G91" s="49"/>
      <c r="I91" s="21"/>
    </row>
    <row r="92" spans="1:9" x14ac:dyDescent="0.25">
      <c r="A92" s="19"/>
      <c r="B92" s="49"/>
      <c r="C92" s="58">
        <v>8</v>
      </c>
      <c r="D92" s="59">
        <f>'[1]Publikime AL'!D167</f>
        <v>1239.5847545699999</v>
      </c>
      <c r="E92" s="59">
        <f>'[1]Publikime AL'!E167</f>
        <v>175.00099999999998</v>
      </c>
      <c r="F92" s="59">
        <f>'[1]Publikime AL'!F167</f>
        <v>1064.5837545699999</v>
      </c>
      <c r="G92" s="49"/>
      <c r="I92" s="21"/>
    </row>
    <row r="93" spans="1:9" x14ac:dyDescent="0.25">
      <c r="A93" s="19"/>
      <c r="B93" s="49"/>
      <c r="C93" s="58">
        <v>9</v>
      </c>
      <c r="D93" s="59">
        <f>'[1]Publikime AL'!D168</f>
        <v>1331.0358177300004</v>
      </c>
      <c r="E93" s="59">
        <f>'[1]Publikime AL'!E168</f>
        <v>186.74500000000003</v>
      </c>
      <c r="F93" s="59">
        <f>'[1]Publikime AL'!F168</f>
        <v>1144.2908177300003</v>
      </c>
      <c r="G93" s="49"/>
      <c r="I93" s="21"/>
    </row>
    <row r="94" spans="1:9" x14ac:dyDescent="0.25">
      <c r="A94" s="19"/>
      <c r="B94" s="49"/>
      <c r="C94" s="58">
        <v>10</v>
      </c>
      <c r="D94" s="59">
        <f>'[1]Publikime AL'!D169</f>
        <v>1312.6563193800002</v>
      </c>
      <c r="E94" s="59">
        <f>'[1]Publikime AL'!E169</f>
        <v>192.63600000000002</v>
      </c>
      <c r="F94" s="59">
        <f>'[1]Publikime AL'!F169</f>
        <v>1120.0203193800003</v>
      </c>
      <c r="G94" s="49"/>
      <c r="I94" s="21"/>
    </row>
    <row r="95" spans="1:9" x14ac:dyDescent="0.25">
      <c r="A95" s="19"/>
      <c r="B95" s="49"/>
      <c r="C95" s="58">
        <v>11</v>
      </c>
      <c r="D95" s="59">
        <f>'[1]Publikime AL'!D170</f>
        <v>1254.9632338300005</v>
      </c>
      <c r="E95" s="59">
        <f>'[1]Publikime AL'!E170</f>
        <v>192.19400000000007</v>
      </c>
      <c r="F95" s="59">
        <f>'[1]Publikime AL'!F170</f>
        <v>1062.7692338300003</v>
      </c>
      <c r="G95" s="49"/>
      <c r="I95" s="21"/>
    </row>
    <row r="96" spans="1:9" x14ac:dyDescent="0.25">
      <c r="A96" s="19"/>
      <c r="B96" s="49"/>
      <c r="C96" s="58">
        <v>12</v>
      </c>
      <c r="D96" s="59">
        <f>'[1]Publikime AL'!D171</f>
        <v>1114.2466537800003</v>
      </c>
      <c r="E96" s="59">
        <f>'[1]Publikime AL'!E171</f>
        <v>98.131999999999948</v>
      </c>
      <c r="F96" s="59">
        <f>'[1]Publikime AL'!F171</f>
        <v>1016.1146537800004</v>
      </c>
      <c r="G96" s="49"/>
      <c r="I96" s="21"/>
    </row>
    <row r="97" spans="1:9" x14ac:dyDescent="0.25">
      <c r="A97" s="19"/>
      <c r="B97" s="49"/>
      <c r="C97" s="58">
        <v>13</v>
      </c>
      <c r="D97" s="59">
        <f>'[1]Publikime AL'!D172</f>
        <v>1093.7828599899992</v>
      </c>
      <c r="E97" s="59">
        <f>'[1]Publikime AL'!E172</f>
        <v>102.31399999999996</v>
      </c>
      <c r="F97" s="59">
        <f>'[1]Publikime AL'!F172</f>
        <v>991.46885998999926</v>
      </c>
      <c r="G97" s="49"/>
      <c r="I97" s="21"/>
    </row>
    <row r="98" spans="1:9" x14ac:dyDescent="0.25">
      <c r="A98" s="19"/>
      <c r="B98" s="49"/>
      <c r="C98" s="58">
        <v>14</v>
      </c>
      <c r="D98" s="59">
        <f>'[1]Publikime AL'!D173</f>
        <v>1129.4927980699995</v>
      </c>
      <c r="E98" s="59">
        <f>'[1]Publikime AL'!E173</f>
        <v>111.73199999999997</v>
      </c>
      <c r="F98" s="59">
        <f>'[1]Publikime AL'!F173</f>
        <v>1017.7607980699995</v>
      </c>
      <c r="G98" s="49"/>
      <c r="I98" s="21"/>
    </row>
    <row r="99" spans="1:9" x14ac:dyDescent="0.25">
      <c r="A99" s="19"/>
      <c r="B99" s="49"/>
      <c r="C99" s="58">
        <v>15</v>
      </c>
      <c r="D99" s="59">
        <f>'[1]Publikime AL'!D174</f>
        <v>1158.8907711300001</v>
      </c>
      <c r="E99" s="59">
        <f>'[1]Publikime AL'!E174</f>
        <v>119.63399999999996</v>
      </c>
      <c r="F99" s="59">
        <f>'[1]Publikime AL'!F174</f>
        <v>1039.2567711300001</v>
      </c>
      <c r="G99" s="49"/>
      <c r="I99" s="21"/>
    </row>
    <row r="100" spans="1:9" x14ac:dyDescent="0.25">
      <c r="A100" s="19"/>
      <c r="B100" s="49"/>
      <c r="C100" s="58">
        <v>16</v>
      </c>
      <c r="D100" s="59">
        <f>'[1]Publikime AL'!D175</f>
        <v>1271.3561504399997</v>
      </c>
      <c r="E100" s="59">
        <f>'[1]Publikime AL'!E175</f>
        <v>229.358</v>
      </c>
      <c r="F100" s="59">
        <f>'[1]Publikime AL'!F175</f>
        <v>1041.9981504399998</v>
      </c>
      <c r="G100" s="49"/>
      <c r="I100" s="21"/>
    </row>
    <row r="101" spans="1:9" x14ac:dyDescent="0.25">
      <c r="A101" s="19"/>
      <c r="B101" s="49"/>
      <c r="C101" s="58">
        <v>17</v>
      </c>
      <c r="D101" s="59">
        <f>'[1]Publikime AL'!D176</f>
        <v>1383.4207703099996</v>
      </c>
      <c r="E101" s="59">
        <f>'[1]Publikime AL'!E176</f>
        <v>315.32</v>
      </c>
      <c r="F101" s="59">
        <f>'[1]Publikime AL'!F176</f>
        <v>1068.1007703099997</v>
      </c>
      <c r="G101" s="49"/>
      <c r="I101" s="21"/>
    </row>
    <row r="102" spans="1:9" x14ac:dyDescent="0.25">
      <c r="A102" s="19"/>
      <c r="B102" s="49"/>
      <c r="C102" s="58">
        <v>18</v>
      </c>
      <c r="D102" s="59">
        <f>'[1]Publikime AL'!D177</f>
        <v>1528.9477266400004</v>
      </c>
      <c r="E102" s="59">
        <f>'[1]Publikime AL'!E177</f>
        <v>292.13599999999997</v>
      </c>
      <c r="F102" s="59">
        <f>'[1]Publikime AL'!F177</f>
        <v>1236.8117266400004</v>
      </c>
      <c r="G102" s="49"/>
      <c r="I102" s="21"/>
    </row>
    <row r="103" spans="1:9" x14ac:dyDescent="0.25">
      <c r="A103" s="19"/>
      <c r="B103" s="49"/>
      <c r="C103" s="58">
        <v>19</v>
      </c>
      <c r="D103" s="59">
        <f>'[1]Publikime AL'!D178</f>
        <v>1621.8385440000006</v>
      </c>
      <c r="E103" s="59">
        <f>'[1]Publikime AL'!E178</f>
        <v>290.31499999999994</v>
      </c>
      <c r="F103" s="59">
        <f>'[1]Publikime AL'!F178</f>
        <v>1331.5235440000006</v>
      </c>
      <c r="G103" s="49"/>
      <c r="I103" s="21"/>
    </row>
    <row r="104" spans="1:9" x14ac:dyDescent="0.25">
      <c r="A104" s="19"/>
      <c r="B104" s="49"/>
      <c r="C104" s="58">
        <v>20</v>
      </c>
      <c r="D104" s="59">
        <f>'[1]Publikime AL'!D179</f>
        <v>1612.4538068200002</v>
      </c>
      <c r="E104" s="59">
        <f>'[1]Publikime AL'!E179</f>
        <v>287.45999999999998</v>
      </c>
      <c r="F104" s="59">
        <f>'[1]Publikime AL'!F179</f>
        <v>1324.9938068200001</v>
      </c>
      <c r="G104" s="49"/>
      <c r="I104" s="21"/>
    </row>
    <row r="105" spans="1:9" x14ac:dyDescent="0.25">
      <c r="A105" s="19"/>
      <c r="B105" s="49"/>
      <c r="C105" s="58">
        <v>21</v>
      </c>
      <c r="D105" s="59">
        <f>'[1]Publikime AL'!D180</f>
        <v>1546.1571346300004</v>
      </c>
      <c r="E105" s="59">
        <f>'[1]Publikime AL'!E180</f>
        <v>257.13699999999994</v>
      </c>
      <c r="F105" s="59">
        <f>'[1]Publikime AL'!F180</f>
        <v>1289.0201346300005</v>
      </c>
      <c r="G105" s="49"/>
      <c r="I105" s="21"/>
    </row>
    <row r="106" spans="1:9" x14ac:dyDescent="0.25">
      <c r="A106" s="19"/>
      <c r="B106" s="49"/>
      <c r="C106" s="58">
        <v>22</v>
      </c>
      <c r="D106" s="59">
        <f>'[1]Publikime AL'!D181</f>
        <v>1440.8527458299991</v>
      </c>
      <c r="E106" s="59">
        <f>'[1]Publikime AL'!E181</f>
        <v>269.19500000000005</v>
      </c>
      <c r="F106" s="59">
        <f>'[1]Publikime AL'!F181</f>
        <v>1171.6577458299989</v>
      </c>
      <c r="G106" s="49"/>
      <c r="I106" s="21"/>
    </row>
    <row r="107" spans="1:9" x14ac:dyDescent="0.25">
      <c r="A107" s="19"/>
      <c r="B107" s="49"/>
      <c r="C107" s="58">
        <v>23</v>
      </c>
      <c r="D107" s="59">
        <f>'[1]Publikime AL'!D182</f>
        <v>1161.2210088699997</v>
      </c>
      <c r="E107" s="59">
        <f>'[1]Publikime AL'!E182</f>
        <v>174.69900000000001</v>
      </c>
      <c r="F107" s="59">
        <f>'[1]Publikime AL'!F182</f>
        <v>986.52200886999958</v>
      </c>
      <c r="G107" s="49"/>
      <c r="I107" s="21"/>
    </row>
    <row r="108" spans="1:9" x14ac:dyDescent="0.25">
      <c r="A108" s="19"/>
      <c r="B108" s="49"/>
      <c r="C108" s="60">
        <v>24</v>
      </c>
      <c r="D108" s="59">
        <f>'[1]Publikime AL'!D183</f>
        <v>909.18611543000009</v>
      </c>
      <c r="E108" s="59">
        <f>'[1]Publikime AL'!E183</f>
        <v>122.20200000000003</v>
      </c>
      <c r="F108" s="59">
        <f>'[1]Publikime AL'!F183</f>
        <v>786.98411543000009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tr">
        <f>[1]!Table79[Elementi]</f>
        <v>N/a</v>
      </c>
      <c r="C126" s="37" t="str">
        <f>[1]!Table79[Fillimi]</f>
        <v>N/a</v>
      </c>
      <c r="D126" s="37" t="str">
        <f>[1]!Table79[Perfundimi]</f>
        <v>N/a</v>
      </c>
      <c r="E126" s="37" t="str">
        <f>[1]!Table79[Vendndoshja]</f>
        <v>N/a</v>
      </c>
      <c r="F126" s="37" t="str">
        <f>[1]!Table79[Impakti ne kapacitetin kufitar]</f>
        <v>N/a</v>
      </c>
      <c r="G126" s="37" t="str">
        <f>[1]!Table79[Arsyeja]</f>
        <v>N/a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f>[1]!Table9[Elementi]</f>
        <v>0</v>
      </c>
      <c r="C135" s="80">
        <f>[1]!Table9[Vendndodhja]</f>
        <v>0</v>
      </c>
      <c r="D135" s="80">
        <f>[1]!Table9[Kapaciteti I instaluar(MWh)]</f>
        <v>0</v>
      </c>
      <c r="E135" s="80">
        <f>[1]!Table9[Lloji gjenerimit]</f>
        <v>0</v>
      </c>
      <c r="F135" s="80">
        <f>[1]!Table9[Arsyeja]</f>
        <v>0</v>
      </c>
      <c r="G135" s="80">
        <f>[1]!Table9[Periudha]</f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tr">
        <f>[1]!Table911[Elementi]</f>
        <v>N/a</v>
      </c>
      <c r="C140" s="80" t="str">
        <f>[1]!Table911[Vendndodhja]</f>
        <v>N/a</v>
      </c>
      <c r="D140" s="80" t="str">
        <f>[1]!Table911[Kapaciteti I instaluar(MWh)]</f>
        <v>N/a</v>
      </c>
      <c r="E140" s="80" t="str">
        <f>[1]!Table911[Lloji gjenerimit]</f>
        <v>N/a</v>
      </c>
      <c r="F140" s="80" t="str">
        <f>[1]!Table911[Arsyeja]</f>
        <v>N/a</v>
      </c>
      <c r="G140" s="80" t="str">
        <f>[1]!Table911[Periudha]</f>
        <v>N/a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tr">
        <f>[1]!Table9111213[Elementi]</f>
        <v>N/a</v>
      </c>
      <c r="C157" s="80" t="str">
        <f>[1]!Table9111213[Vendndodhja]</f>
        <v>N/a</v>
      </c>
      <c r="D157" s="80" t="str">
        <f>[1]!Table9111213[Kapaciteti I instaluar(MWh)]</f>
        <v>N/a</v>
      </c>
      <c r="E157" s="80" t="str">
        <f>[1]!Table9111213[Lloji gjenerimit]</f>
        <v>N/a</v>
      </c>
      <c r="F157" s="80" t="str">
        <f>[1]!Table9111213[Arsyeja]</f>
        <v>N/a</v>
      </c>
      <c r="G157" s="80" t="str">
        <f>[1]!Table9111213[Periudha]</f>
        <v>N/a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f>'[1]Publikime AL'!E265</f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f>'[1]Publikime AL'!E266</f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f>'[1]Publikime AL'!E267</f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f>'[1]Publikime AL'!E268</f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f>'[1]Publikime AL'!E269</f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f>'[1]Publikime AL'!E270</f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f>'[1]Publikime AL'!E275</f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f>'[1]Publikime AL'!E276</f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f>'[1]Publikime AL'!E277</f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f>'[1]Publikime AL'!E278</f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f>'[1]Publikime AL'!E279</f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f>'[1]Publikime AL'!E280</f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f>'[1]Publikime AL'!E285</f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f>'[1]Publikime AL'!E286</f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f>'[1]Publikime AL'!E287</f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f>'[1]Publikime AL'!E288</f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f>'[1]Publikime AL'!E289</f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f>'[1]Publikime AL'!E290</f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f>'[1]Publikime AL'!E295</f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f>'[1]Publikime AL'!E296</f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f>'[1]Publikime AL'!E297</f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f>'[1]Publikime AL'!E298</f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f>'[1]Publikime AL'!E299</f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f>'[1]Publikime AL'!E300</f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f>'[1]Publikime AL'!E305</f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f>'[1]Publikime AL'!E306</f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f>'[1]Publikime AL'!E307</f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f>'[1]Publikime AL'!E308</f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f>'[1]Publikime AL'!E309</f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f>'[1]Publikime AL'!E310</f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f>'[1]Publikime AL'!E315</f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f>'[1]Publikime AL'!E316</f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f>'[1]Publikime AL'!E317</f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f>'[1]Publikime AL'!E318</f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f>'[1]Publikime AL'!E319</f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f>'[1]Publikime AL'!E320</f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f>'[1]Publikime AL'!E336</f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f>'[1]Publikime AL'!E337</f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f>'[1]Publikime AL'!E338</f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f>'[1]Publikime AL'!E339</f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f>'[1]Publikime AL'!E340</f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f>'[1]Publikime AL'!E341</f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f>'[1]Publikime AL'!E336</f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f>'[1]Publikime AL'!E337</f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f>'[1]Publikime AL'!E338</f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f>'[1]Publikime AL'!E339</f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f>'[1]Publikime AL'!E340</f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f>'[1]Publikime AL'!E341</f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tr">
        <f>'[2]Publikime AL'!E343</f>
        <v>N/a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tr">
        <f>'[2]Publikime AL'!E344</f>
        <v>N/a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tr">
        <f>'[2]Publikime AL'!E345</f>
        <v>N/a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tr">
        <f>'[2]Publikime AL'!E346</f>
        <v>N/a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tr">
        <f>'[2]Publikime AL'!E347</f>
        <v>N/a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tr">
        <f>'[2]Publikime AL'!E348</f>
        <v>N/a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f>'[1]Publikime AL'!B362</f>
        <v>48.363194509999992</v>
      </c>
      <c r="C259" s="93">
        <f>'[1]Publikime AL'!C362</f>
        <v>90.89676532</v>
      </c>
      <c r="D259" s="93">
        <f>'[1]Publikime AL'!D362</f>
        <v>-33.701843840000002</v>
      </c>
      <c r="E259" s="93">
        <f>'[1]Publikime AL'!E362</f>
        <v>-132.95278483000001</v>
      </c>
      <c r="F259" s="93">
        <f>'[1]Publikime AL'!F362</f>
        <v>-82.295807999999994</v>
      </c>
      <c r="G259" s="93">
        <f>'[1]Publikime AL'!G362</f>
        <v>245.63717958000001</v>
      </c>
      <c r="I259" s="21"/>
    </row>
    <row r="260" spans="1:9" x14ac:dyDescent="0.25">
      <c r="A260" s="92">
        <v>2</v>
      </c>
      <c r="B260" s="93">
        <f>'[1]Publikime AL'!B363</f>
        <v>46.28485981</v>
      </c>
      <c r="C260" s="93">
        <f>'[1]Publikime AL'!C363</f>
        <v>36.52759855</v>
      </c>
      <c r="D260" s="93">
        <f>'[1]Publikime AL'!D363</f>
        <v>-38.531244550000004</v>
      </c>
      <c r="E260" s="93">
        <f>'[1]Publikime AL'!E363</f>
        <v>-160.97679847000001</v>
      </c>
      <c r="F260" s="93">
        <f>'[1]Publikime AL'!F363</f>
        <v>-67.046784000000002</v>
      </c>
      <c r="G260" s="93">
        <f>'[1]Publikime AL'!G363</f>
        <v>209.92462689999999</v>
      </c>
      <c r="I260" s="21"/>
    </row>
    <row r="261" spans="1:9" x14ac:dyDescent="0.25">
      <c r="A261" s="92">
        <v>3</v>
      </c>
      <c r="B261" s="93">
        <f>'[1]Publikime AL'!B364</f>
        <v>50.457495940000008</v>
      </c>
      <c r="C261" s="93">
        <f>'[1]Publikime AL'!C364</f>
        <v>19.394952709999998</v>
      </c>
      <c r="D261" s="93">
        <f>'[1]Publikime AL'!D364</f>
        <v>-44.598953129999998</v>
      </c>
      <c r="E261" s="93">
        <f>'[1]Publikime AL'!E364</f>
        <v>-173.32439564999996</v>
      </c>
      <c r="F261" s="93">
        <f>'[1]Publikime AL'!F364</f>
        <v>-60.474624000000006</v>
      </c>
      <c r="G261" s="93">
        <f>'[1]Publikime AL'!G364</f>
        <v>216.45066076000001</v>
      </c>
      <c r="I261" s="21"/>
    </row>
    <row r="262" spans="1:9" ht="15.75" customHeight="1" x14ac:dyDescent="0.25">
      <c r="A262" s="92">
        <v>4</v>
      </c>
      <c r="B262" s="93">
        <f>'[1]Publikime AL'!B365</f>
        <v>51.291394170000004</v>
      </c>
      <c r="C262" s="93">
        <f>'[1]Publikime AL'!C365</f>
        <v>19.707900429999999</v>
      </c>
      <c r="D262" s="93">
        <f>'[1]Publikime AL'!D365</f>
        <v>-45.791844560000001</v>
      </c>
      <c r="E262" s="93">
        <f>'[1]Publikime AL'!E365</f>
        <v>-168.81823231999999</v>
      </c>
      <c r="F262" s="93">
        <f>'[1]Publikime AL'!F365</f>
        <v>-68.143487999999991</v>
      </c>
      <c r="G262" s="93">
        <f>'[1]Publikime AL'!G365</f>
        <v>237.66349645000003</v>
      </c>
      <c r="I262" s="21"/>
    </row>
    <row r="263" spans="1:9" x14ac:dyDescent="0.25">
      <c r="A263" s="92">
        <v>5</v>
      </c>
      <c r="B263" s="93">
        <f>'[1]Publikime AL'!B366</f>
        <v>48.708656279999992</v>
      </c>
      <c r="C263" s="93">
        <f>'[1]Publikime AL'!C366</f>
        <v>21.384760889999999</v>
      </c>
      <c r="D263" s="93">
        <f>'[1]Publikime AL'!D366</f>
        <v>-47.871421179999999</v>
      </c>
      <c r="E263" s="93">
        <f>'[1]Publikime AL'!E366</f>
        <v>-163.13149934</v>
      </c>
      <c r="F263" s="93">
        <f>'[1]Publikime AL'!F366</f>
        <v>-77.067648000000005</v>
      </c>
      <c r="G263" s="93">
        <f>'[1]Publikime AL'!G366</f>
        <v>244.31210311000004</v>
      </c>
      <c r="I263" s="21"/>
    </row>
    <row r="264" spans="1:9" x14ac:dyDescent="0.25">
      <c r="A264" s="92">
        <v>6</v>
      </c>
      <c r="B264" s="93">
        <f>'[1]Publikime AL'!B367</f>
        <v>46.795552919999999</v>
      </c>
      <c r="C264" s="93">
        <f>'[1]Publikime AL'!C367</f>
        <v>45.968542930000005</v>
      </c>
      <c r="D264" s="93">
        <f>'[1]Publikime AL'!D367</f>
        <v>-38.781035019999997</v>
      </c>
      <c r="E264" s="93">
        <f>'[1]Publikime AL'!E367</f>
        <v>-125.00813178</v>
      </c>
      <c r="F264" s="93">
        <f>'[1]Publikime AL'!F367</f>
        <v>-88.478208000000009</v>
      </c>
      <c r="G264" s="93">
        <f>'[1]Publikime AL'!G367</f>
        <v>286.90034470000001</v>
      </c>
      <c r="I264" s="21"/>
    </row>
    <row r="265" spans="1:9" x14ac:dyDescent="0.25">
      <c r="A265" s="92">
        <v>7</v>
      </c>
      <c r="B265" s="93">
        <f>'[1]Publikime AL'!B368</f>
        <v>58.804703550000006</v>
      </c>
      <c r="C265" s="93">
        <f>'[1]Publikime AL'!C368</f>
        <v>108.16849903000001</v>
      </c>
      <c r="D265" s="93">
        <f>'[1]Publikime AL'!D368</f>
        <v>-17.71347965</v>
      </c>
      <c r="E265" s="93">
        <f>'[1]Publikime AL'!E368</f>
        <v>-113.23791704000001</v>
      </c>
      <c r="F265" s="93">
        <f>'[1]Publikime AL'!F368</f>
        <v>-140.176512</v>
      </c>
      <c r="G265" s="93">
        <f>'[1]Publikime AL'!G368</f>
        <v>362.11617518999992</v>
      </c>
      <c r="I265" s="21"/>
    </row>
    <row r="266" spans="1:9" x14ac:dyDescent="0.25">
      <c r="A266" s="92">
        <v>8</v>
      </c>
      <c r="B266" s="93">
        <f>'[1]Publikime AL'!B369</f>
        <v>40.375480009999997</v>
      </c>
      <c r="C266" s="93">
        <f>'[1]Publikime AL'!C369</f>
        <v>218.92573565999999</v>
      </c>
      <c r="D266" s="93">
        <f>'[1]Publikime AL'!D369</f>
        <v>10.854176550000002</v>
      </c>
      <c r="E266" s="93">
        <f>'[1]Publikime AL'!E369</f>
        <v>-119.23108200999999</v>
      </c>
      <c r="F266" s="93">
        <f>'[1]Publikime AL'!F369</f>
        <v>-112.603008</v>
      </c>
      <c r="G266" s="93">
        <f>'[1]Publikime AL'!G369</f>
        <v>229.32854610999996</v>
      </c>
      <c r="I266" s="21"/>
    </row>
    <row r="267" spans="1:9" x14ac:dyDescent="0.25">
      <c r="A267" s="92">
        <v>9</v>
      </c>
      <c r="B267" s="93">
        <f>'[1]Publikime AL'!B370</f>
        <v>12.382191259999999</v>
      </c>
      <c r="C267" s="93">
        <f>'[1]Publikime AL'!C370</f>
        <v>199.16035503000001</v>
      </c>
      <c r="D267" s="93">
        <f>'[1]Publikime AL'!D370</f>
        <v>97.077305390000006</v>
      </c>
      <c r="E267" s="93">
        <f>'[1]Publikime AL'!E370</f>
        <v>-78.327247169999993</v>
      </c>
      <c r="F267" s="93">
        <f>'[1]Publikime AL'!F370</f>
        <v>87.381504000000007</v>
      </c>
      <c r="G267" s="93">
        <f>'[1]Publikime AL'!G370</f>
        <v>-9.8845285599999979</v>
      </c>
      <c r="I267" s="21"/>
    </row>
    <row r="268" spans="1:9" x14ac:dyDescent="0.25">
      <c r="A268" s="92">
        <v>10</v>
      </c>
      <c r="B268" s="93">
        <f>'[1]Publikime AL'!B371</f>
        <v>-3.9483762799999997</v>
      </c>
      <c r="C268" s="93">
        <f>'[1]Publikime AL'!C371</f>
        <v>198.96946402999998</v>
      </c>
      <c r="D268" s="93">
        <f>'[1]Publikime AL'!D371</f>
        <v>139.88975991999999</v>
      </c>
      <c r="E268" s="93">
        <f>'[1]Publikime AL'!E371</f>
        <v>-77.620840740000006</v>
      </c>
      <c r="F268" s="93">
        <f>'[1]Publikime AL'!F371</f>
        <v>244.25587200000001</v>
      </c>
      <c r="G268" s="93">
        <f>'[1]Publikime AL'!G371</f>
        <v>-191.97222767</v>
      </c>
      <c r="I268" s="21"/>
    </row>
    <row r="269" spans="1:9" x14ac:dyDescent="0.25">
      <c r="A269" s="92">
        <v>11</v>
      </c>
      <c r="B269" s="93">
        <f>'[1]Publikime AL'!B372</f>
        <v>-13.353258129999999</v>
      </c>
      <c r="C269" s="93">
        <f>'[1]Publikime AL'!C372</f>
        <v>194.18299607</v>
      </c>
      <c r="D269" s="93">
        <f>'[1]Publikime AL'!D372</f>
        <v>128.26456818</v>
      </c>
      <c r="E269" s="93">
        <f>'[1]Publikime AL'!E372</f>
        <v>-93.184361219999985</v>
      </c>
      <c r="F269" s="93">
        <f>'[1]Publikime AL'!F372</f>
        <v>218.948352</v>
      </c>
      <c r="G269" s="93">
        <f>'[1]Publikime AL'!G372</f>
        <v>-256.49454910000003</v>
      </c>
      <c r="I269" s="21"/>
    </row>
    <row r="270" spans="1:9" x14ac:dyDescent="0.25">
      <c r="A270" s="92">
        <v>12</v>
      </c>
      <c r="B270" s="93">
        <f>'[1]Publikime AL'!B373</f>
        <v>-26.799171640000004</v>
      </c>
      <c r="C270" s="93">
        <f>'[1]Publikime AL'!C373</f>
        <v>182.53225757999999</v>
      </c>
      <c r="D270" s="93">
        <f>'[1]Publikime AL'!D373</f>
        <v>128.21737765</v>
      </c>
      <c r="E270" s="93">
        <f>'[1]Publikime AL'!E373</f>
        <v>-125.111351</v>
      </c>
      <c r="F270" s="93">
        <f>'[1]Publikime AL'!F373</f>
        <v>280.26163199999996</v>
      </c>
      <c r="G270" s="93">
        <f>'[1]Publikime AL'!G373</f>
        <v>-375.39532516000008</v>
      </c>
      <c r="I270" s="21"/>
    </row>
    <row r="271" spans="1:9" x14ac:dyDescent="0.25">
      <c r="A271" s="92">
        <v>13</v>
      </c>
      <c r="B271" s="93">
        <f>'[1]Publikime AL'!B374</f>
        <v>-26.983272759999998</v>
      </c>
      <c r="C271" s="93">
        <f>'[1]Publikime AL'!C374</f>
        <v>195.92443302999999</v>
      </c>
      <c r="D271" s="93">
        <f>'[1]Publikime AL'!D374</f>
        <v>120.31314140000001</v>
      </c>
      <c r="E271" s="93">
        <f>'[1]Publikime AL'!E374</f>
        <v>-124.92749179000002</v>
      </c>
      <c r="F271" s="93">
        <f>'[1]Publikime AL'!F374</f>
        <v>259.061376</v>
      </c>
      <c r="G271" s="93">
        <f>'[1]Publikime AL'!G374</f>
        <v>-344.31215356000001</v>
      </c>
      <c r="I271" s="21"/>
    </row>
    <row r="272" spans="1:9" ht="15.75" customHeight="1" x14ac:dyDescent="0.25">
      <c r="A272" s="92">
        <v>14</v>
      </c>
      <c r="B272" s="93">
        <f>'[1]Publikime AL'!B375</f>
        <v>-24.899131969999999</v>
      </c>
      <c r="C272" s="93">
        <f>'[1]Publikime AL'!C375</f>
        <v>185.88526884999999</v>
      </c>
      <c r="D272" s="93">
        <f>'[1]Publikime AL'!D375</f>
        <v>115.91874512999999</v>
      </c>
      <c r="E272" s="93">
        <f>'[1]Publikime AL'!E375</f>
        <v>-132.48829839999999</v>
      </c>
      <c r="F272" s="93">
        <f>'[1]Publikime AL'!F375</f>
        <v>231.87225599999999</v>
      </c>
      <c r="G272" s="93">
        <f>'[1]Publikime AL'!G375</f>
        <v>-313.60315155000001</v>
      </c>
      <c r="I272" s="21"/>
    </row>
    <row r="273" spans="1:9" x14ac:dyDescent="0.25">
      <c r="A273" s="92">
        <v>15</v>
      </c>
      <c r="B273" s="93">
        <f>'[1]Publikime AL'!B376</f>
        <v>-7.5036325800000006</v>
      </c>
      <c r="C273" s="93">
        <f>'[1]Publikime AL'!C376</f>
        <v>179.05718957000002</v>
      </c>
      <c r="D273" s="93">
        <f>'[1]Publikime AL'!D376</f>
        <v>116.63582827999998</v>
      </c>
      <c r="E273" s="93">
        <f>'[1]Publikime AL'!E376</f>
        <v>-99.451702209999979</v>
      </c>
      <c r="F273" s="93">
        <f>'[1]Publikime AL'!F376</f>
        <v>188.70297600000001</v>
      </c>
      <c r="G273" s="93">
        <f>'[1]Publikime AL'!G376</f>
        <v>-152.49862540000001</v>
      </c>
      <c r="I273" s="21"/>
    </row>
    <row r="274" spans="1:9" x14ac:dyDescent="0.25">
      <c r="A274" s="92">
        <v>16</v>
      </c>
      <c r="B274" s="93">
        <f>'[1]Publikime AL'!B377</f>
        <v>2.4695193300000002</v>
      </c>
      <c r="C274" s="93">
        <f>'[1]Publikime AL'!C377</f>
        <v>197.93198201999999</v>
      </c>
      <c r="D274" s="93">
        <f>'[1]Publikime AL'!D377</f>
        <v>74.987879890000002</v>
      </c>
      <c r="E274" s="93">
        <f>'[1]Publikime AL'!E377</f>
        <v>-77.169256729999987</v>
      </c>
      <c r="F274" s="93">
        <f>'[1]Publikime AL'!F377</f>
        <v>87.024000000000001</v>
      </c>
      <c r="G274" s="93">
        <f>'[1]Publikime AL'!G377</f>
        <v>-41.140592340000005</v>
      </c>
      <c r="I274" s="21"/>
    </row>
    <row r="275" spans="1:9" x14ac:dyDescent="0.25">
      <c r="A275" s="92">
        <v>17</v>
      </c>
      <c r="B275" s="93">
        <f>'[1]Publikime AL'!B378</f>
        <v>0.82301182999999978</v>
      </c>
      <c r="C275" s="93">
        <f>'[1]Publikime AL'!C378</f>
        <v>199.08655331000003</v>
      </c>
      <c r="D275" s="93">
        <f>'[1]Publikime AL'!D378</f>
        <v>42.19010724999999</v>
      </c>
      <c r="E275" s="93">
        <f>'[1]Publikime AL'!E378</f>
        <v>-23.2888327</v>
      </c>
      <c r="F275" s="93">
        <f>'[1]Publikime AL'!F378</f>
        <v>43.403135999999996</v>
      </c>
      <c r="G275" s="93">
        <f>'[1]Publikime AL'!G378</f>
        <v>15.223541640000001</v>
      </c>
      <c r="I275" s="21"/>
    </row>
    <row r="276" spans="1:9" x14ac:dyDescent="0.25">
      <c r="A276" s="92">
        <v>18</v>
      </c>
      <c r="B276" s="93">
        <f>'[1]Publikime AL'!B379</f>
        <v>1.3891046300000001</v>
      </c>
      <c r="C276" s="93">
        <f>'[1]Publikime AL'!C379</f>
        <v>218.93354162</v>
      </c>
      <c r="D276" s="93">
        <f>'[1]Publikime AL'!D379</f>
        <v>31.192230200000004</v>
      </c>
      <c r="E276" s="93">
        <f>'[1]Publikime AL'!E379</f>
        <v>-0.98058241999999973</v>
      </c>
      <c r="F276" s="93">
        <f>'[1]Publikime AL'!F379</f>
        <v>28.492800000000003</v>
      </c>
      <c r="G276" s="93">
        <f>'[1]Publikime AL'!G379</f>
        <v>48.309165720000003</v>
      </c>
      <c r="I276" s="21"/>
    </row>
    <row r="277" spans="1:9" x14ac:dyDescent="0.25">
      <c r="A277" s="92">
        <v>19</v>
      </c>
      <c r="B277" s="93">
        <f>'[1]Publikime AL'!B380</f>
        <v>3.1715711699999996</v>
      </c>
      <c r="C277" s="93">
        <f>'[1]Publikime AL'!C380</f>
        <v>199.11919637</v>
      </c>
      <c r="D277" s="93">
        <f>'[1]Publikime AL'!D380</f>
        <v>45.273813189999998</v>
      </c>
      <c r="E277" s="93">
        <f>'[1]Publikime AL'!E380</f>
        <v>3.4126848999999995</v>
      </c>
      <c r="F277" s="93">
        <f>'[1]Publikime AL'!F380</f>
        <v>34.108032000000001</v>
      </c>
      <c r="G277" s="93">
        <f>'[1]Publikime AL'!G380</f>
        <v>56.695725649999993</v>
      </c>
      <c r="I277" s="21"/>
    </row>
    <row r="278" spans="1:9" x14ac:dyDescent="0.25">
      <c r="A278" s="92">
        <v>20</v>
      </c>
      <c r="B278" s="93">
        <f>'[1]Publikime AL'!B381</f>
        <v>6.0559833100000011</v>
      </c>
      <c r="C278" s="93">
        <f>'[1]Publikime AL'!C381</f>
        <v>199.11635785999999</v>
      </c>
      <c r="D278" s="93">
        <f>'[1]Publikime AL'!D381</f>
        <v>35.161556900000008</v>
      </c>
      <c r="E278" s="93">
        <f>'[1]Publikime AL'!E381</f>
        <v>-35.559015479999999</v>
      </c>
      <c r="F278" s="93">
        <f>'[1]Publikime AL'!F381</f>
        <v>35.449343999999996</v>
      </c>
      <c r="G278" s="93">
        <f>'[1]Publikime AL'!G381</f>
        <v>47.240846999999995</v>
      </c>
      <c r="I278" s="21"/>
    </row>
    <row r="279" spans="1:9" x14ac:dyDescent="0.25">
      <c r="A279" s="92">
        <v>21</v>
      </c>
      <c r="B279" s="93">
        <f>'[1]Publikime AL'!B382</f>
        <v>18.762105460000001</v>
      </c>
      <c r="C279" s="93">
        <f>'[1]Publikime AL'!C382</f>
        <v>199.12132527999998</v>
      </c>
      <c r="D279" s="93">
        <f>'[1]Publikime AL'!D382</f>
        <v>5.9215243800000001</v>
      </c>
      <c r="E279" s="93">
        <f>'[1]Publikime AL'!E382</f>
        <v>-57.860814560000001</v>
      </c>
      <c r="F279" s="93">
        <f>'[1]Publikime AL'!F382</f>
        <v>-30.742656</v>
      </c>
      <c r="G279" s="93">
        <f>'[1]Publikime AL'!G382</f>
        <v>158.94337415000001</v>
      </c>
      <c r="I279" s="21"/>
    </row>
    <row r="280" spans="1:9" x14ac:dyDescent="0.25">
      <c r="A280" s="92">
        <v>22</v>
      </c>
      <c r="B280" s="93">
        <f>'[1]Publikime AL'!B383</f>
        <v>32.564609039999993</v>
      </c>
      <c r="C280" s="93">
        <f>'[1]Publikime AL'!C383</f>
        <v>199.04894281</v>
      </c>
      <c r="D280" s="93">
        <f>'[1]Publikime AL'!D383</f>
        <v>10.04838938</v>
      </c>
      <c r="E280" s="93">
        <f>'[1]Publikime AL'!E383</f>
        <v>-113.86045785000002</v>
      </c>
      <c r="F280" s="93">
        <f>'[1]Publikime AL'!F383</f>
        <v>-29.135232000000002</v>
      </c>
      <c r="G280" s="93">
        <f>'[1]Publikime AL'!G383</f>
        <v>185.28362355999997</v>
      </c>
      <c r="I280" s="21"/>
    </row>
    <row r="281" spans="1:9" x14ac:dyDescent="0.25">
      <c r="A281" s="92">
        <v>23</v>
      </c>
      <c r="B281" s="93">
        <f>'[1]Publikime AL'!B384</f>
        <v>41.455410880000002</v>
      </c>
      <c r="C281" s="93">
        <f>'[1]Publikime AL'!C384</f>
        <v>199.08797257999998</v>
      </c>
      <c r="D281" s="93">
        <f>'[1]Publikime AL'!D384</f>
        <v>-26.814865109999996</v>
      </c>
      <c r="E281" s="93">
        <f>'[1]Publikime AL'!E384</f>
        <v>-114.77007706999999</v>
      </c>
      <c r="F281" s="93">
        <f>'[1]Publikime AL'!F384</f>
        <v>-82.239359999999991</v>
      </c>
      <c r="G281" s="93">
        <f>'[1]Publikime AL'!G384</f>
        <v>228.42666834999997</v>
      </c>
      <c r="I281" s="21"/>
    </row>
    <row r="282" spans="1:9" ht="15.75" customHeight="1" x14ac:dyDescent="0.25">
      <c r="A282" s="95">
        <v>24</v>
      </c>
      <c r="B282" s="93">
        <f>'[1]Publikime AL'!B385</f>
        <v>48.436980110000007</v>
      </c>
      <c r="C282" s="93">
        <f>'[1]Publikime AL'!C385</f>
        <v>109.03141156</v>
      </c>
      <c r="D282" s="93">
        <f>'[1]Publikime AL'!D385</f>
        <v>-32.166200159999995</v>
      </c>
      <c r="E282" s="93">
        <f>'[1]Publikime AL'!E385</f>
        <v>-108.96077129999999</v>
      </c>
      <c r="F282" s="93">
        <f>'[1]Publikime AL'!F385</f>
        <v>-87.859968000000009</v>
      </c>
      <c r="G282" s="93">
        <f>'[1]Publikime AL'!G385</f>
        <v>239.95367242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f>B2</f>
        <v>45331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f>'[1]D-1'!E10</f>
        <v>796.45</v>
      </c>
      <c r="I348" s="21"/>
    </row>
    <row r="349" spans="1:9" x14ac:dyDescent="0.25">
      <c r="A349" s="19"/>
      <c r="D349" s="37" t="s">
        <v>163</v>
      </c>
      <c r="E349" s="117">
        <f>'[1]D-1'!E11</f>
        <v>607.37</v>
      </c>
      <c r="I349" s="21"/>
    </row>
    <row r="350" spans="1:9" x14ac:dyDescent="0.25">
      <c r="A350" s="19"/>
      <c r="D350" s="37" t="s">
        <v>164</v>
      </c>
      <c r="E350" s="117">
        <f>'[1]D-1'!E12</f>
        <v>560.55999999999995</v>
      </c>
      <c r="I350" s="21"/>
    </row>
    <row r="351" spans="1:9" x14ac:dyDescent="0.25">
      <c r="A351" s="19"/>
      <c r="D351" s="37" t="s">
        <v>165</v>
      </c>
      <c r="E351" s="117">
        <f>'[1]D-1'!E13</f>
        <v>567.35</v>
      </c>
      <c r="I351" s="21"/>
    </row>
    <row r="352" spans="1:9" x14ac:dyDescent="0.25">
      <c r="A352" s="19"/>
      <c r="D352" s="37" t="s">
        <v>166</v>
      </c>
      <c r="E352" s="117">
        <f>'[1]D-1'!E14</f>
        <v>576.45000000000005</v>
      </c>
      <c r="I352" s="21"/>
    </row>
    <row r="353" spans="1:9" x14ac:dyDescent="0.25">
      <c r="A353" s="19"/>
      <c r="D353" s="37" t="s">
        <v>167</v>
      </c>
      <c r="E353" s="117">
        <f>'[1]D-1'!E15</f>
        <v>735.06</v>
      </c>
      <c r="I353" s="21"/>
    </row>
    <row r="354" spans="1:9" x14ac:dyDescent="0.25">
      <c r="A354" s="19"/>
      <c r="D354" s="37" t="s">
        <v>168</v>
      </c>
      <c r="E354" s="117">
        <f>'[1]D-1'!E16</f>
        <v>1058.69</v>
      </c>
      <c r="I354" s="21"/>
    </row>
    <row r="355" spans="1:9" x14ac:dyDescent="0.25">
      <c r="A355" s="19"/>
      <c r="D355" s="37" t="s">
        <v>169</v>
      </c>
      <c r="E355" s="117">
        <f>'[1]D-1'!E17</f>
        <v>1349.77</v>
      </c>
      <c r="I355" s="21"/>
    </row>
    <row r="356" spans="1:9" x14ac:dyDescent="0.25">
      <c r="A356" s="19"/>
      <c r="D356" s="37" t="s">
        <v>170</v>
      </c>
      <c r="E356" s="117">
        <f>'[1]D-1'!E18</f>
        <v>1461.93</v>
      </c>
      <c r="I356" s="21"/>
    </row>
    <row r="357" spans="1:9" ht="15.75" customHeight="1" x14ac:dyDescent="0.25">
      <c r="A357" s="19"/>
      <c r="D357" s="37" t="s">
        <v>171</v>
      </c>
      <c r="E357" s="117">
        <f>'[1]D-1'!E19</f>
        <v>1407.59</v>
      </c>
      <c r="I357" s="21"/>
    </row>
    <row r="358" spans="1:9" x14ac:dyDescent="0.25">
      <c r="A358" s="19"/>
      <c r="D358" s="37" t="s">
        <v>172</v>
      </c>
      <c r="E358" s="117">
        <f>'[1]D-1'!E20</f>
        <v>1225.9100000000001</v>
      </c>
      <c r="I358" s="21"/>
    </row>
    <row r="359" spans="1:9" ht="15.75" customHeight="1" x14ac:dyDescent="0.25">
      <c r="A359" s="19"/>
      <c r="D359" s="37" t="s">
        <v>173</v>
      </c>
      <c r="E359" s="117">
        <f>'[1]D-1'!E21</f>
        <v>1055.8699999999999</v>
      </c>
      <c r="I359" s="21"/>
    </row>
    <row r="360" spans="1:9" x14ac:dyDescent="0.25">
      <c r="A360" s="19"/>
      <c r="D360" s="37" t="s">
        <v>174</v>
      </c>
      <c r="E360" s="117">
        <f>'[1]D-1'!E22</f>
        <v>1058.79</v>
      </c>
      <c r="I360" s="21"/>
    </row>
    <row r="361" spans="1:9" x14ac:dyDescent="0.25">
      <c r="A361" s="19"/>
      <c r="D361" s="37" t="s">
        <v>175</v>
      </c>
      <c r="E361" s="117">
        <f>'[1]D-1'!E23</f>
        <v>1066.6600000000001</v>
      </c>
      <c r="I361" s="21"/>
    </row>
    <row r="362" spans="1:9" x14ac:dyDescent="0.25">
      <c r="A362" s="19"/>
      <c r="D362" s="37" t="s">
        <v>176</v>
      </c>
      <c r="E362" s="117">
        <f>'[1]D-1'!E24</f>
        <v>1248.69</v>
      </c>
      <c r="I362" s="21"/>
    </row>
    <row r="363" spans="1:9" x14ac:dyDescent="0.25">
      <c r="A363" s="19"/>
      <c r="D363" s="37" t="s">
        <v>177</v>
      </c>
      <c r="E363" s="117">
        <f>'[1]D-1'!E25</f>
        <v>1299.1400000000001</v>
      </c>
      <c r="I363" s="21"/>
    </row>
    <row r="364" spans="1:9" x14ac:dyDescent="0.25">
      <c r="A364" s="19"/>
      <c r="D364" s="37" t="s">
        <v>178</v>
      </c>
      <c r="E364" s="117">
        <f>'[1]D-1'!E26</f>
        <v>1370.13</v>
      </c>
      <c r="I364" s="21"/>
    </row>
    <row r="365" spans="1:9" x14ac:dyDescent="0.25">
      <c r="A365" s="19"/>
      <c r="D365" s="37" t="s">
        <v>179</v>
      </c>
      <c r="E365" s="117">
        <f>'[1]D-1'!E27</f>
        <v>1540.68</v>
      </c>
      <c r="I365" s="21"/>
    </row>
    <row r="366" spans="1:9" x14ac:dyDescent="0.25">
      <c r="A366" s="19"/>
      <c r="D366" s="37" t="s">
        <v>180</v>
      </c>
      <c r="E366" s="117">
        <f>'[1]D-1'!E28</f>
        <v>1616.71</v>
      </c>
      <c r="I366" s="21"/>
    </row>
    <row r="367" spans="1:9" x14ac:dyDescent="0.25">
      <c r="A367" s="19"/>
      <c r="D367" s="37" t="s">
        <v>181</v>
      </c>
      <c r="E367" s="117">
        <f>'[1]D-1'!E29</f>
        <v>1609.22</v>
      </c>
      <c r="I367" s="21"/>
    </row>
    <row r="368" spans="1:9" x14ac:dyDescent="0.25">
      <c r="A368" s="19"/>
      <c r="D368" s="37" t="s">
        <v>182</v>
      </c>
      <c r="E368" s="117">
        <f>'[1]D-1'!E30</f>
        <v>1574.83</v>
      </c>
      <c r="I368" s="21"/>
    </row>
    <row r="369" spans="1:9" x14ac:dyDescent="0.25">
      <c r="A369" s="19"/>
      <c r="D369" s="37" t="s">
        <v>183</v>
      </c>
      <c r="E369" s="117">
        <f>'[1]D-1'!E31</f>
        <v>1450.04</v>
      </c>
      <c r="I369" s="21"/>
    </row>
    <row r="370" spans="1:9" x14ac:dyDescent="0.25">
      <c r="A370" s="19"/>
      <c r="D370" s="37" t="s">
        <v>184</v>
      </c>
      <c r="E370" s="117">
        <f>'[1]D-1'!E32</f>
        <v>1211.95</v>
      </c>
      <c r="I370" s="21"/>
    </row>
    <row r="371" spans="1:9" x14ac:dyDescent="0.25">
      <c r="A371" s="19"/>
      <c r="D371" s="39" t="s">
        <v>185</v>
      </c>
      <c r="E371" s="117">
        <f>'[1]D-1'!E33</f>
        <v>950.44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f>'[1]Publikime AL'!B519</f>
        <v>0</v>
      </c>
      <c r="C391" s="207">
        <f>'[1]Publikime AL'!C519</f>
        <v>99.836242850000005</v>
      </c>
      <c r="D391" s="207">
        <f>'[1]Publikime AL'!D519</f>
        <v>0</v>
      </c>
      <c r="E391" s="207">
        <f>'[1]Publikime AL'!E519</f>
        <v>99.251269490000013</v>
      </c>
      <c r="F391" s="207">
        <f>'[1]Publikime AL'!F519</f>
        <v>52.390712690000001</v>
      </c>
      <c r="G391" s="207">
        <f>'[1]Publikime AL'!G519</f>
        <v>1.20105219</v>
      </c>
      <c r="H391" s="207">
        <f>'[1]Publikime AL'!H519</f>
        <v>89.88766858999999</v>
      </c>
      <c r="I391" s="208">
        <f>'[1]Publikime AL'!I519</f>
        <v>0</v>
      </c>
    </row>
    <row r="392" spans="1:9" ht="15.75" customHeight="1" x14ac:dyDescent="0.25">
      <c r="A392" s="58">
        <v>2</v>
      </c>
      <c r="B392" s="207">
        <f>'[1]Publikime AL'!B520</f>
        <v>0</v>
      </c>
      <c r="C392" s="207">
        <f>'[1]Publikime AL'!C520</f>
        <v>99.866283939999988</v>
      </c>
      <c r="D392" s="207">
        <f>'[1]Publikime AL'!D520</f>
        <v>0</v>
      </c>
      <c r="E392" s="207">
        <f>'[1]Publikime AL'!E520</f>
        <v>0.19680463000000001</v>
      </c>
      <c r="F392" s="207">
        <f>'[1]Publikime AL'!F520</f>
        <v>0</v>
      </c>
      <c r="G392" s="207">
        <f>'[1]Publikime AL'!G520</f>
        <v>0</v>
      </c>
      <c r="H392" s="207">
        <f>'[1]Publikime AL'!H520</f>
        <v>91.439988620000008</v>
      </c>
      <c r="I392" s="208">
        <f>'[1]Publikime AL'!I520</f>
        <v>0</v>
      </c>
    </row>
    <row r="393" spans="1:9" ht="15.75" customHeight="1" x14ac:dyDescent="0.25">
      <c r="A393" s="58">
        <v>3</v>
      </c>
      <c r="B393" s="207">
        <f>'[1]Publikime AL'!B521</f>
        <v>0</v>
      </c>
      <c r="C393" s="207">
        <f>'[1]Publikime AL'!C521</f>
        <v>99.83860829000001</v>
      </c>
      <c r="D393" s="207">
        <f>'[1]Publikime AL'!D521</f>
        <v>0</v>
      </c>
      <c r="E393" s="207">
        <f>'[1]Publikime AL'!E521</f>
        <v>0</v>
      </c>
      <c r="F393" s="207">
        <f>'[1]Publikime AL'!F521</f>
        <v>0</v>
      </c>
      <c r="G393" s="207">
        <f>'[1]Publikime AL'!G521</f>
        <v>0</v>
      </c>
      <c r="H393" s="207">
        <f>'[1]Publikime AL'!H521</f>
        <v>89.279868770000007</v>
      </c>
      <c r="I393" s="208">
        <f>'[1]Publikime AL'!I521</f>
        <v>0</v>
      </c>
    </row>
    <row r="394" spans="1:9" ht="15.75" customHeight="1" x14ac:dyDescent="0.25">
      <c r="A394" s="58">
        <v>4</v>
      </c>
      <c r="B394" s="207">
        <f>'[1]Publikime AL'!B522</f>
        <v>0</v>
      </c>
      <c r="C394" s="207">
        <f>'[1]Publikime AL'!C522</f>
        <v>99.89041143</v>
      </c>
      <c r="D394" s="207">
        <f>'[1]Publikime AL'!D522</f>
        <v>0</v>
      </c>
      <c r="E394" s="207">
        <f>'[1]Publikime AL'!E522</f>
        <v>0</v>
      </c>
      <c r="F394" s="207">
        <f>'[1]Publikime AL'!F522</f>
        <v>0</v>
      </c>
      <c r="G394" s="207">
        <f>'[1]Publikime AL'!G522</f>
        <v>0</v>
      </c>
      <c r="H394" s="207">
        <f>'[1]Publikime AL'!H522</f>
        <v>89.253257560000009</v>
      </c>
      <c r="I394" s="208">
        <f>'[1]Publikime AL'!I522</f>
        <v>0</v>
      </c>
    </row>
    <row r="395" spans="1:9" ht="15.75" customHeight="1" x14ac:dyDescent="0.25">
      <c r="A395" s="58">
        <v>5</v>
      </c>
      <c r="B395" s="207">
        <f>'[1]Publikime AL'!B523</f>
        <v>0</v>
      </c>
      <c r="C395" s="207">
        <f>'[1]Publikime AL'!C523</f>
        <v>99.851854750000001</v>
      </c>
      <c r="D395" s="207">
        <f>'[1]Publikime AL'!D523</f>
        <v>0</v>
      </c>
      <c r="E395" s="207">
        <f>'[1]Publikime AL'!E523</f>
        <v>0</v>
      </c>
      <c r="F395" s="207">
        <f>'[1]Publikime AL'!F523</f>
        <v>0</v>
      </c>
      <c r="G395" s="207">
        <f>'[1]Publikime AL'!G523</f>
        <v>0</v>
      </c>
      <c r="H395" s="207">
        <f>'[1]Publikime AL'!H523</f>
        <v>91.050755469999999</v>
      </c>
      <c r="I395" s="208">
        <f>'[1]Publikime AL'!I523</f>
        <v>0</v>
      </c>
    </row>
    <row r="396" spans="1:9" ht="15.75" customHeight="1" x14ac:dyDescent="0.25">
      <c r="A396" s="58">
        <v>6</v>
      </c>
      <c r="B396" s="207">
        <f>'[1]Publikime AL'!B524</f>
        <v>0</v>
      </c>
      <c r="C396" s="207">
        <f>'[1]Publikime AL'!C524</f>
        <v>99.853510559999989</v>
      </c>
      <c r="D396" s="207">
        <f>'[1]Publikime AL'!D524</f>
        <v>0</v>
      </c>
      <c r="E396" s="207">
        <f>'[1]Publikime AL'!E524</f>
        <v>1.3650955500000002</v>
      </c>
      <c r="F396" s="207">
        <f>'[1]Publikime AL'!F524</f>
        <v>0</v>
      </c>
      <c r="G396" s="207">
        <f>'[1]Publikime AL'!G524</f>
        <v>0</v>
      </c>
      <c r="H396" s="207">
        <f>'[1]Publikime AL'!H524</f>
        <v>101.98050781999999</v>
      </c>
      <c r="I396" s="208">
        <f>'[1]Publikime AL'!I524</f>
        <v>0</v>
      </c>
    </row>
    <row r="397" spans="1:9" ht="15.75" customHeight="1" x14ac:dyDescent="0.25">
      <c r="A397" s="58">
        <v>7</v>
      </c>
      <c r="B397" s="207">
        <f>'[1]Publikime AL'!B525</f>
        <v>0</v>
      </c>
      <c r="C397" s="207">
        <f>'[1]Publikime AL'!C525</f>
        <v>93.284210000000002</v>
      </c>
      <c r="D397" s="207">
        <f>'[1]Publikime AL'!D525</f>
        <v>0</v>
      </c>
      <c r="E397" s="207">
        <f>'[1]Publikime AL'!E525</f>
        <v>90.924210300000013</v>
      </c>
      <c r="F397" s="207">
        <f>'[1]Publikime AL'!F525</f>
        <v>0</v>
      </c>
      <c r="G397" s="207">
        <f>'[1]Publikime AL'!G525</f>
        <v>2.5195484800000001</v>
      </c>
      <c r="H397" s="207">
        <f>'[1]Publikime AL'!H525</f>
        <v>107.31729543</v>
      </c>
      <c r="I397" s="208">
        <f>'[1]Publikime AL'!I525</f>
        <v>1.24717827</v>
      </c>
    </row>
    <row r="398" spans="1:9" ht="15.75" customHeight="1" x14ac:dyDescent="0.25">
      <c r="A398" s="58">
        <v>8</v>
      </c>
      <c r="B398" s="207">
        <f>'[1]Publikime AL'!B526</f>
        <v>1.98365817</v>
      </c>
      <c r="C398" s="207">
        <f>'[1]Publikime AL'!C526</f>
        <v>109.89622355000002</v>
      </c>
      <c r="D398" s="207">
        <f>'[1]Publikime AL'!D526</f>
        <v>0</v>
      </c>
      <c r="E398" s="207">
        <f>'[1]Publikime AL'!E526</f>
        <v>109.26607027</v>
      </c>
      <c r="F398" s="207">
        <f>'[1]Publikime AL'!F526</f>
        <v>0</v>
      </c>
      <c r="G398" s="207">
        <f>'[1]Publikime AL'!G526</f>
        <v>133.93275392999999</v>
      </c>
      <c r="H398" s="207">
        <f>'[1]Publikime AL'!H526</f>
        <v>96.627398679999999</v>
      </c>
      <c r="I398" s="208">
        <f>'[1]Publikime AL'!I526</f>
        <v>124.55248309000001</v>
      </c>
    </row>
    <row r="399" spans="1:9" x14ac:dyDescent="0.25">
      <c r="A399" s="58">
        <v>9</v>
      </c>
      <c r="B399" s="207">
        <f>'[1]Publikime AL'!B527</f>
        <v>99.497038709999998</v>
      </c>
      <c r="C399" s="207">
        <f>'[1]Publikime AL'!C527</f>
        <v>99.908152229999999</v>
      </c>
      <c r="D399" s="207">
        <f>'[1]Publikime AL'!D527</f>
        <v>0</v>
      </c>
      <c r="E399" s="207">
        <f>'[1]Publikime AL'!E527</f>
        <v>99.48048064999999</v>
      </c>
      <c r="F399" s="207">
        <f>'[1]Publikime AL'!F527</f>
        <v>0</v>
      </c>
      <c r="G399" s="207">
        <f>'[1]Publikime AL'!G527</f>
        <v>96.360222239999999</v>
      </c>
      <c r="H399" s="207">
        <f>'[1]Publikime AL'!H527</f>
        <v>110.79165379999999</v>
      </c>
      <c r="I399" s="208">
        <f>'[1]Publikime AL'!I527</f>
        <v>130.75963435</v>
      </c>
    </row>
    <row r="400" spans="1:9" ht="15.75" customHeight="1" x14ac:dyDescent="0.25">
      <c r="A400" s="58">
        <v>10</v>
      </c>
      <c r="B400" s="207">
        <f>'[1]Publikime AL'!B528</f>
        <v>99.633997710000003</v>
      </c>
      <c r="C400" s="207">
        <f>'[1]Publikime AL'!C528</f>
        <v>99.854693279999992</v>
      </c>
      <c r="D400" s="207">
        <f>'[1]Publikime AL'!D528</f>
        <v>0</v>
      </c>
      <c r="E400" s="207">
        <f>'[1]Publikime AL'!E528</f>
        <v>99.342102389999994</v>
      </c>
      <c r="F400" s="207">
        <f>'[1]Publikime AL'!F528</f>
        <v>0</v>
      </c>
      <c r="G400" s="207">
        <f>'[1]Publikime AL'!G528</f>
        <v>92.953988539999997</v>
      </c>
      <c r="H400" s="207">
        <f>'[1]Publikime AL'!H528</f>
        <v>89.390216539999997</v>
      </c>
      <c r="I400" s="208">
        <f>'[1]Publikime AL'!I528</f>
        <v>93.847060440000007</v>
      </c>
    </row>
    <row r="401" spans="1:9" x14ac:dyDescent="0.25">
      <c r="A401" s="58">
        <v>11</v>
      </c>
      <c r="B401" s="207">
        <f>'[1]Publikime AL'!B529</f>
        <v>94.803059149999996</v>
      </c>
      <c r="C401" s="207">
        <f>'[1]Publikime AL'!C529</f>
        <v>95.087621619999993</v>
      </c>
      <c r="D401" s="207">
        <f>'[1]Publikime AL'!D529</f>
        <v>0</v>
      </c>
      <c r="E401" s="207">
        <f>'[1]Publikime AL'!E529</f>
        <v>99.338317680000003</v>
      </c>
      <c r="F401" s="207">
        <f>'[1]Publikime AL'!F529</f>
        <v>0</v>
      </c>
      <c r="G401" s="207">
        <f>'[1]Publikime AL'!G529</f>
        <v>4.0094209999999998E-2</v>
      </c>
      <c r="H401" s="207">
        <f>'[1]Publikime AL'!H529</f>
        <v>90.174005109999996</v>
      </c>
      <c r="I401" s="208">
        <f>'[1]Publikime AL'!I529</f>
        <v>94.702876649999993</v>
      </c>
    </row>
    <row r="402" spans="1:9" ht="15.75" customHeight="1" x14ac:dyDescent="0.25">
      <c r="A402" s="58">
        <v>12</v>
      </c>
      <c r="B402" s="207">
        <f>'[1]Publikime AL'!B530</f>
        <v>90.827936860000008</v>
      </c>
      <c r="C402" s="207">
        <f>'[1]Publikime AL'!C530</f>
        <v>91.619649710000019</v>
      </c>
      <c r="D402" s="207">
        <f>'[1]Publikime AL'!D530</f>
        <v>0</v>
      </c>
      <c r="E402" s="207">
        <f>'[1]Publikime AL'!E530</f>
        <v>91.13118630999999</v>
      </c>
      <c r="F402" s="207">
        <f>'[1]Publikime AL'!F530</f>
        <v>0</v>
      </c>
      <c r="G402" s="207">
        <f>'[1]Publikime AL'!G530</f>
        <v>0</v>
      </c>
      <c r="H402" s="207">
        <f>'[1]Publikime AL'!H530</f>
        <v>107.95596424</v>
      </c>
      <c r="I402" s="208">
        <f>'[1]Publikime AL'!I530</f>
        <v>92.09426934999999</v>
      </c>
    </row>
    <row r="403" spans="1:9" x14ac:dyDescent="0.25">
      <c r="A403" s="58">
        <v>13</v>
      </c>
      <c r="B403" s="207">
        <f>'[1]Publikime AL'!B531</f>
        <v>97.523788490000001</v>
      </c>
      <c r="C403" s="207">
        <f>'[1]Publikime AL'!C531</f>
        <v>99.921162150000001</v>
      </c>
      <c r="D403" s="207">
        <f>'[1]Publikime AL'!D531</f>
        <v>0</v>
      </c>
      <c r="E403" s="207">
        <f>'[1]Publikime AL'!E531</f>
        <v>96.241246810000007</v>
      </c>
      <c r="F403" s="207">
        <f>'[1]Publikime AL'!F531</f>
        <v>0</v>
      </c>
      <c r="G403" s="207">
        <f>'[1]Publikime AL'!G531</f>
        <v>0</v>
      </c>
      <c r="H403" s="207">
        <f>'[1]Publikime AL'!H531</f>
        <v>102.61740256000002</v>
      </c>
      <c r="I403" s="208">
        <f>'[1]Publikime AL'!I531</f>
        <v>89.178391390000016</v>
      </c>
    </row>
    <row r="404" spans="1:9" ht="15.75" customHeight="1" x14ac:dyDescent="0.25">
      <c r="A404" s="58">
        <v>14</v>
      </c>
      <c r="B404" s="207">
        <f>'[1]Publikime AL'!B532</f>
        <v>92.914491689999991</v>
      </c>
      <c r="C404" s="207">
        <f>'[1]Publikime AL'!C532</f>
        <v>93.295564100000007</v>
      </c>
      <c r="D404" s="207">
        <f>'[1]Publikime AL'!D532</f>
        <v>0</v>
      </c>
      <c r="E404" s="207">
        <f>'[1]Publikime AL'!E532</f>
        <v>92.826497310000008</v>
      </c>
      <c r="F404" s="207">
        <f>'[1]Publikime AL'!F532</f>
        <v>0</v>
      </c>
      <c r="G404" s="207">
        <f>'[1]Publikime AL'!G532</f>
        <v>0</v>
      </c>
      <c r="H404" s="207">
        <f>'[1]Publikime AL'!H532</f>
        <v>97.334901819999999</v>
      </c>
      <c r="I404" s="208">
        <f>'[1]Publikime AL'!I532</f>
        <v>89.135103830000006</v>
      </c>
    </row>
    <row r="405" spans="1:9" ht="15.75" customHeight="1" x14ac:dyDescent="0.25">
      <c r="A405" s="58">
        <v>15</v>
      </c>
      <c r="B405" s="207">
        <f>'[1]Publikime AL'!B533</f>
        <v>89.609735149999992</v>
      </c>
      <c r="C405" s="207">
        <f>'[1]Publikime AL'!C533</f>
        <v>89.909199889999982</v>
      </c>
      <c r="D405" s="207">
        <f>'[1]Publikime AL'!D533</f>
        <v>0</v>
      </c>
      <c r="E405" s="207">
        <f>'[1]Publikime AL'!E533</f>
        <v>89.372718060000011</v>
      </c>
      <c r="F405" s="207">
        <f>'[1]Publikime AL'!F533</f>
        <v>0</v>
      </c>
      <c r="G405" s="207">
        <f>'[1]Publikime AL'!G533</f>
        <v>0</v>
      </c>
      <c r="H405" s="207">
        <f>'[1]Publikime AL'!H533</f>
        <v>89.824511349999995</v>
      </c>
      <c r="I405" s="208">
        <f>'[1]Publikime AL'!I533</f>
        <v>94.07627158999999</v>
      </c>
    </row>
    <row r="406" spans="1:9" ht="15.75" customHeight="1" x14ac:dyDescent="0.25">
      <c r="A406" s="58">
        <v>16</v>
      </c>
      <c r="B406" s="207">
        <f>'[1]Publikime AL'!B534</f>
        <v>99.093967710000001</v>
      </c>
      <c r="C406" s="207">
        <f>'[1]Publikime AL'!C534</f>
        <v>99.387991929999984</v>
      </c>
      <c r="D406" s="207">
        <f>'[1]Publikime AL'!D534</f>
        <v>0</v>
      </c>
      <c r="E406" s="207">
        <f>'[1]Publikime AL'!E534</f>
        <v>98.786223939999999</v>
      </c>
      <c r="F406" s="207">
        <f>'[1]Publikime AL'!F534</f>
        <v>0</v>
      </c>
      <c r="G406" s="207">
        <f>'[1]Publikime AL'!G534</f>
        <v>0</v>
      </c>
      <c r="H406" s="207">
        <f>'[1]Publikime AL'!H534</f>
        <v>112.35745684000001</v>
      </c>
      <c r="I406" s="208">
        <f>'[1]Publikime AL'!I534</f>
        <v>89.146457940000005</v>
      </c>
    </row>
    <row r="407" spans="1:9" ht="15.75" customHeight="1" x14ac:dyDescent="0.25">
      <c r="A407" s="58">
        <v>17</v>
      </c>
      <c r="B407" s="207">
        <f>'[1]Publikime AL'!B535</f>
        <v>99.673500550000014</v>
      </c>
      <c r="C407" s="207">
        <f>'[1]Publikime AL'!C535</f>
        <v>99.963266990000008</v>
      </c>
      <c r="D407" s="207">
        <f>'[1]Publikime AL'!D535</f>
        <v>25.330553089999999</v>
      </c>
      <c r="E407" s="207">
        <f>'[1]Publikime AL'!E535</f>
        <v>99.355821939999984</v>
      </c>
      <c r="F407" s="207">
        <f>'[1]Publikime AL'!F535</f>
        <v>1.6623130000000002</v>
      </c>
      <c r="G407" s="207">
        <f>'[1]Publikime AL'!G535</f>
        <v>0</v>
      </c>
      <c r="H407" s="207">
        <f>'[1]Publikime AL'!H535</f>
        <v>119.80610931999999</v>
      </c>
      <c r="I407" s="208">
        <f>'[1]Publikime AL'!I535</f>
        <v>131.43662330999999</v>
      </c>
    </row>
    <row r="408" spans="1:9" ht="15.75" customHeight="1" x14ac:dyDescent="0.25">
      <c r="A408" s="58">
        <v>18</v>
      </c>
      <c r="B408" s="207">
        <f>'[1]Publikime AL'!B536</f>
        <v>99.655759770000003</v>
      </c>
      <c r="C408" s="207">
        <f>'[1]Publikime AL'!C536</f>
        <v>109.98611027999999</v>
      </c>
      <c r="D408" s="207">
        <f>'[1]Publikime AL'!D536</f>
        <v>99.745409939999988</v>
      </c>
      <c r="E408" s="207">
        <f>'[1]Publikime AL'!E536</f>
        <v>109.22869630999999</v>
      </c>
      <c r="F408" s="207">
        <f>'[1]Publikime AL'!F536</f>
        <v>119.95087426000002</v>
      </c>
      <c r="G408" s="207">
        <f>'[1]Publikime AL'!G536</f>
        <v>1.4249410900000001</v>
      </c>
      <c r="H408" s="207">
        <f>'[1]Publikime AL'!H536</f>
        <v>107.91870856</v>
      </c>
      <c r="I408" s="208">
        <f>'[1]Publikime AL'!I536</f>
        <v>134.08000257</v>
      </c>
    </row>
    <row r="409" spans="1:9" ht="15.75" customHeight="1" x14ac:dyDescent="0.25">
      <c r="A409" s="58">
        <v>19</v>
      </c>
      <c r="B409" s="207">
        <f>'[1]Publikime AL'!B537</f>
        <v>99.614837640000005</v>
      </c>
      <c r="C409" s="207">
        <f>'[1]Publikime AL'!C537</f>
        <v>99.912883119999989</v>
      </c>
      <c r="D409" s="207">
        <f>'[1]Publikime AL'!D537</f>
        <v>99.776870290000005</v>
      </c>
      <c r="E409" s="207">
        <f>'[1]Publikime AL'!E537</f>
        <v>99.430806390000001</v>
      </c>
      <c r="F409" s="207">
        <f>'[1]Publikime AL'!F537</f>
        <v>133.88449894999999</v>
      </c>
      <c r="G409" s="207">
        <f>'[1]Publikime AL'!G537</f>
        <v>132.70757424999999</v>
      </c>
      <c r="H409" s="207">
        <f>'[1]Publikime AL'!H537</f>
        <v>94.73977751999999</v>
      </c>
      <c r="I409" s="208">
        <f>'[1]Publikime AL'!I537</f>
        <v>128.86669094999999</v>
      </c>
    </row>
    <row r="410" spans="1:9" ht="15.75" customHeight="1" x14ac:dyDescent="0.25">
      <c r="A410" s="58">
        <v>20</v>
      </c>
      <c r="B410" s="207">
        <f>'[1]Publikime AL'!B538</f>
        <v>99.616729980000002</v>
      </c>
      <c r="C410" s="207">
        <f>'[1]Publikime AL'!C538</f>
        <v>99.897744299999999</v>
      </c>
      <c r="D410" s="207">
        <f>'[1]Publikime AL'!D538</f>
        <v>99.721519000000001</v>
      </c>
      <c r="E410" s="207">
        <f>'[1]Publikime AL'!E538</f>
        <v>99.420161920000012</v>
      </c>
      <c r="F410" s="207">
        <f>'[1]Publikime AL'!F538</f>
        <v>89.497370970000006</v>
      </c>
      <c r="G410" s="207">
        <f>'[1]Publikime AL'!G538</f>
        <v>124.07667481</v>
      </c>
      <c r="H410" s="207">
        <f>'[1]Publikime AL'!H538</f>
        <v>92.144653219999995</v>
      </c>
      <c r="I410" s="208">
        <f>'[1]Publikime AL'!I538</f>
        <v>118.97371097999999</v>
      </c>
    </row>
    <row r="411" spans="1:9" ht="15.75" customHeight="1" x14ac:dyDescent="0.25">
      <c r="A411" s="58">
        <v>21</v>
      </c>
      <c r="B411" s="207">
        <f>'[1]Publikime AL'!B539</f>
        <v>99.614364549999991</v>
      </c>
      <c r="C411" s="207">
        <f>'[1]Publikime AL'!C539</f>
        <v>99.911227299999993</v>
      </c>
      <c r="D411" s="207">
        <f>'[1]Publikime AL'!D539</f>
        <v>99.735002009999988</v>
      </c>
      <c r="E411" s="207">
        <f>'[1]Publikime AL'!E539</f>
        <v>99.430096759999998</v>
      </c>
      <c r="F411" s="207">
        <f>'[1]Publikime AL'!F539</f>
        <v>100.35012826000001</v>
      </c>
      <c r="G411" s="207">
        <f>'[1]Publikime AL'!G539</f>
        <v>100.98382966</v>
      </c>
      <c r="H411" s="207">
        <f>'[1]Publikime AL'!H539</f>
        <v>90.765838219999992</v>
      </c>
      <c r="I411" s="208">
        <f>'[1]Publikime AL'!I539</f>
        <v>105.30194048000001</v>
      </c>
    </row>
    <row r="412" spans="1:9" ht="15.75" customHeight="1" x14ac:dyDescent="0.25">
      <c r="A412" s="58">
        <v>22</v>
      </c>
      <c r="B412" s="207">
        <f>'[1]Publikime AL'!B540</f>
        <v>99.623353230000006</v>
      </c>
      <c r="C412" s="207">
        <f>'[1]Publikime AL'!C540</f>
        <v>99.842156439999997</v>
      </c>
      <c r="D412" s="207">
        <f>'[1]Publikime AL'!D540</f>
        <v>99.658834830000018</v>
      </c>
      <c r="E412" s="207">
        <f>'[1]Publikime AL'!E540</f>
        <v>99.430806399999994</v>
      </c>
      <c r="F412" s="207">
        <f>'[1]Publikime AL'!F540</f>
        <v>3.4062339999999997E-2</v>
      </c>
      <c r="G412" s="207">
        <f>'[1]Publikime AL'!G540</f>
        <v>98.92731606000001</v>
      </c>
      <c r="H412" s="207">
        <f>'[1]Publikime AL'!H540</f>
        <v>92.503017390000011</v>
      </c>
      <c r="I412" s="208">
        <f>'[1]Publikime AL'!I540</f>
        <v>98.138914900000003</v>
      </c>
    </row>
    <row r="413" spans="1:9" ht="15.75" customHeight="1" x14ac:dyDescent="0.25">
      <c r="A413" s="58">
        <v>23</v>
      </c>
      <c r="B413" s="207">
        <f>'[1]Publikime AL'!B541</f>
        <v>99.432462209999997</v>
      </c>
      <c r="C413" s="207">
        <f>'[1]Publikime AL'!C541</f>
        <v>99.900346279999994</v>
      </c>
      <c r="D413" s="207">
        <f>'[1]Publikime AL'!D541</f>
        <v>1.7750263399999999</v>
      </c>
      <c r="E413" s="207">
        <f>'[1]Publikime AL'!E541</f>
        <v>99.404313469999977</v>
      </c>
      <c r="F413" s="207">
        <f>'[1]Publikime AL'!F541</f>
        <v>0</v>
      </c>
      <c r="G413" s="207">
        <f>'[1]Publikime AL'!G541</f>
        <v>92.321706410000004</v>
      </c>
      <c r="H413" s="207">
        <f>'[1]Publikime AL'!H541</f>
        <v>90.535562620000007</v>
      </c>
      <c r="I413" s="208">
        <f>'[1]Publikime AL'!I541</f>
        <v>92.749969340000007</v>
      </c>
    </row>
    <row r="414" spans="1:9" ht="15.75" customHeight="1" x14ac:dyDescent="0.25">
      <c r="A414" s="60">
        <v>24</v>
      </c>
      <c r="B414" s="128">
        <f>'[1]Publikime AL'!B542</f>
        <v>1.1252399099999999</v>
      </c>
      <c r="C414" s="128">
        <f>'[1]Publikime AL'!C542</f>
        <v>99.821340579999998</v>
      </c>
      <c r="D414" s="128">
        <f>'[1]Publikime AL'!D542</f>
        <v>0</v>
      </c>
      <c r="E414" s="128">
        <f>'[1]Publikime AL'!E542</f>
        <v>99.377820529999994</v>
      </c>
      <c r="F414" s="128">
        <f>'[1]Publikime AL'!F542</f>
        <v>0</v>
      </c>
      <c r="G414" s="128">
        <f>'[1]Publikime AL'!G542</f>
        <v>0</v>
      </c>
      <c r="H414" s="128">
        <f>'[1]Publikime AL'!H542</f>
        <v>93.198811590000005</v>
      </c>
      <c r="I414" s="209">
        <f>'[1]Publikime AL'!I542</f>
        <v>106.77584618999998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f t="shared" ref="B420:I420" si="1">SUM(B392:B415)</f>
        <v>1464.2439214799997</v>
      </c>
      <c r="C420" s="128">
        <f t="shared" si="1"/>
        <v>2280.7002127200008</v>
      </c>
      <c r="D420" s="128">
        <f t="shared" si="1"/>
        <v>525.74321550000002</v>
      </c>
      <c r="E420" s="128">
        <f t="shared" si="1"/>
        <v>1773.34947762</v>
      </c>
      <c r="F420" s="128">
        <f t="shared" si="1"/>
        <v>445.37924778000001</v>
      </c>
      <c r="G420" s="128">
        <f t="shared" si="1"/>
        <v>876.24864968000009</v>
      </c>
      <c r="H420" s="128">
        <f t="shared" si="1"/>
        <v>2249.0076630499993</v>
      </c>
      <c r="I420" s="128">
        <f t="shared" si="1"/>
        <v>1815.0634256200003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532.02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f>'[1]W-1'!B16</f>
        <v>60</v>
      </c>
      <c r="C433" s="137">
        <f>'[1]W-1'!C16</f>
        <v>55</v>
      </c>
      <c r="D433" s="137">
        <f>'[1]W-1'!D16</f>
        <v>0</v>
      </c>
      <c r="E433" s="137">
        <f>'[1]W-1'!E16</f>
        <v>0</v>
      </c>
      <c r="F433" s="137">
        <f>'[1]W-1'!F16</f>
        <v>0</v>
      </c>
      <c r="G433" s="137">
        <f>'[1]W-1'!G16</f>
        <v>0</v>
      </c>
      <c r="H433" s="137">
        <f>'[1]W-1'!H16</f>
        <v>115</v>
      </c>
      <c r="I433" s="132"/>
    </row>
    <row r="434" spans="1:9" ht="15.75" customHeight="1" x14ac:dyDescent="0.25">
      <c r="A434" s="136">
        <v>2</v>
      </c>
      <c r="B434" s="137">
        <f>'[1]W-1'!B17</f>
        <v>60</v>
      </c>
      <c r="C434" s="137">
        <f>'[1]W-1'!C17</f>
        <v>55</v>
      </c>
      <c r="D434" s="137">
        <f>'[1]W-1'!D17</f>
        <v>0</v>
      </c>
      <c r="E434" s="137">
        <f>'[1]W-1'!E17</f>
        <v>0</v>
      </c>
      <c r="F434" s="137">
        <f>'[1]W-1'!F17</f>
        <v>0</v>
      </c>
      <c r="G434" s="137">
        <f>'[1]W-1'!G17</f>
        <v>0</v>
      </c>
      <c r="H434" s="137">
        <f>'[1]W-1'!H17</f>
        <v>115</v>
      </c>
      <c r="I434" s="132"/>
    </row>
    <row r="435" spans="1:9" ht="15.75" customHeight="1" x14ac:dyDescent="0.25">
      <c r="A435" s="136">
        <v>3</v>
      </c>
      <c r="B435" s="137">
        <f>'[1]W-1'!B18</f>
        <v>60</v>
      </c>
      <c r="C435" s="137">
        <f>'[1]W-1'!C18</f>
        <v>55</v>
      </c>
      <c r="D435" s="137">
        <f>'[1]W-1'!D18</f>
        <v>0</v>
      </c>
      <c r="E435" s="137">
        <f>'[1]W-1'!E18</f>
        <v>0</v>
      </c>
      <c r="F435" s="137">
        <f>'[1]W-1'!F18</f>
        <v>0</v>
      </c>
      <c r="G435" s="137">
        <f>'[1]W-1'!G18</f>
        <v>0</v>
      </c>
      <c r="H435" s="137">
        <f>'[1]W-1'!H18</f>
        <v>115</v>
      </c>
      <c r="I435" s="132"/>
    </row>
    <row r="436" spans="1:9" ht="15.75" customHeight="1" x14ac:dyDescent="0.25">
      <c r="A436" s="136">
        <v>4</v>
      </c>
      <c r="B436" s="137">
        <f>'[1]W-1'!B19</f>
        <v>60</v>
      </c>
      <c r="C436" s="137">
        <f>'[1]W-1'!C19</f>
        <v>55</v>
      </c>
      <c r="D436" s="137">
        <f>'[1]W-1'!D19</f>
        <v>0</v>
      </c>
      <c r="E436" s="137">
        <f>'[1]W-1'!E19</f>
        <v>0</v>
      </c>
      <c r="F436" s="137">
        <f>'[1]W-1'!F19</f>
        <v>0</v>
      </c>
      <c r="G436" s="137">
        <f>'[1]W-1'!G19</f>
        <v>0</v>
      </c>
      <c r="H436" s="137">
        <f>'[1]W-1'!H19</f>
        <v>115</v>
      </c>
      <c r="I436" s="132"/>
    </row>
    <row r="437" spans="1:9" ht="15.75" customHeight="1" x14ac:dyDescent="0.25">
      <c r="A437" s="136">
        <v>5</v>
      </c>
      <c r="B437" s="137">
        <f>'[1]W-1'!B20</f>
        <v>60</v>
      </c>
      <c r="C437" s="137">
        <f>'[1]W-1'!C20</f>
        <v>55</v>
      </c>
      <c r="D437" s="137">
        <f>'[1]W-1'!D20</f>
        <v>0</v>
      </c>
      <c r="E437" s="137">
        <f>'[1]W-1'!E20</f>
        <v>0</v>
      </c>
      <c r="F437" s="137">
        <f>'[1]W-1'!F20</f>
        <v>0</v>
      </c>
      <c r="G437" s="137">
        <f>'[1]W-1'!G20</f>
        <v>0</v>
      </c>
      <c r="H437" s="137">
        <f>'[1]W-1'!H20</f>
        <v>115</v>
      </c>
      <c r="I437" s="132"/>
    </row>
    <row r="438" spans="1:9" ht="15.75" customHeight="1" x14ac:dyDescent="0.25">
      <c r="A438" s="136">
        <v>6</v>
      </c>
      <c r="B438" s="137">
        <f>'[1]W-1'!B21</f>
        <v>60</v>
      </c>
      <c r="C438" s="137">
        <f>'[1]W-1'!C21</f>
        <v>55</v>
      </c>
      <c r="D438" s="137">
        <f>'[1]W-1'!D21</f>
        <v>0</v>
      </c>
      <c r="E438" s="137">
        <f>'[1]W-1'!E21</f>
        <v>0</v>
      </c>
      <c r="F438" s="137">
        <f>'[1]W-1'!F21</f>
        <v>0</v>
      </c>
      <c r="G438" s="137">
        <f>'[1]W-1'!G21</f>
        <v>0</v>
      </c>
      <c r="H438" s="137">
        <f>'[1]W-1'!H21</f>
        <v>115</v>
      </c>
      <c r="I438" s="132"/>
    </row>
    <row r="439" spans="1:9" ht="15.75" customHeight="1" x14ac:dyDescent="0.25">
      <c r="A439" s="136">
        <v>7</v>
      </c>
      <c r="B439" s="137">
        <f>'[1]W-1'!B22</f>
        <v>65</v>
      </c>
      <c r="C439" s="137">
        <f>'[1]W-1'!C22</f>
        <v>50</v>
      </c>
      <c r="D439" s="137">
        <f>'[1]W-1'!D22</f>
        <v>0</v>
      </c>
      <c r="E439" s="137">
        <f>'[1]W-1'!E22</f>
        <v>0</v>
      </c>
      <c r="F439" s="137">
        <f>'[1]W-1'!F22</f>
        <v>0</v>
      </c>
      <c r="G439" s="137">
        <f>'[1]W-1'!G22</f>
        <v>0</v>
      </c>
      <c r="H439" s="137">
        <f>'[1]W-1'!H22</f>
        <v>115</v>
      </c>
      <c r="I439" s="132"/>
    </row>
    <row r="440" spans="1:9" ht="15.75" customHeight="1" x14ac:dyDescent="0.25">
      <c r="A440" s="136">
        <v>8</v>
      </c>
      <c r="B440" s="137">
        <f>'[1]W-1'!B23</f>
        <v>65</v>
      </c>
      <c r="C440" s="137">
        <f>'[1]W-1'!C23</f>
        <v>50</v>
      </c>
      <c r="D440" s="137">
        <f>'[1]W-1'!D23</f>
        <v>0</v>
      </c>
      <c r="E440" s="137">
        <f>'[1]W-1'!E23</f>
        <v>0</v>
      </c>
      <c r="F440" s="137">
        <f>'[1]W-1'!F23</f>
        <v>0</v>
      </c>
      <c r="G440" s="137">
        <f>'[1]W-1'!G23</f>
        <v>0</v>
      </c>
      <c r="H440" s="137">
        <f>'[1]W-1'!H23</f>
        <v>115</v>
      </c>
      <c r="I440" s="132"/>
    </row>
    <row r="441" spans="1:9" ht="15.75" customHeight="1" x14ac:dyDescent="0.25">
      <c r="A441" s="136">
        <v>9</v>
      </c>
      <c r="B441" s="137">
        <f>'[1]W-1'!B24</f>
        <v>65</v>
      </c>
      <c r="C441" s="137">
        <f>'[1]W-1'!C24</f>
        <v>50</v>
      </c>
      <c r="D441" s="137">
        <f>'[1]W-1'!D24</f>
        <v>0</v>
      </c>
      <c r="E441" s="137">
        <f>'[1]W-1'!E24</f>
        <v>0</v>
      </c>
      <c r="F441" s="137">
        <f>'[1]W-1'!F24</f>
        <v>0</v>
      </c>
      <c r="G441" s="137">
        <f>'[1]W-1'!G24</f>
        <v>0</v>
      </c>
      <c r="H441" s="137">
        <f>'[1]W-1'!H24</f>
        <v>115</v>
      </c>
      <c r="I441" s="132"/>
    </row>
    <row r="442" spans="1:9" ht="15.75" customHeight="1" x14ac:dyDescent="0.25">
      <c r="A442" s="136">
        <v>10</v>
      </c>
      <c r="B442" s="137">
        <f>'[1]W-1'!B25</f>
        <v>65</v>
      </c>
      <c r="C442" s="137">
        <f>'[1]W-1'!C25</f>
        <v>50</v>
      </c>
      <c r="D442" s="137">
        <f>'[1]W-1'!D25</f>
        <v>0</v>
      </c>
      <c r="E442" s="137">
        <f>'[1]W-1'!E25</f>
        <v>0</v>
      </c>
      <c r="F442" s="137">
        <f>'[1]W-1'!F25</f>
        <v>0</v>
      </c>
      <c r="G442" s="137">
        <f>'[1]W-1'!G25</f>
        <v>0</v>
      </c>
      <c r="H442" s="137">
        <f>'[1]W-1'!H25</f>
        <v>115</v>
      </c>
      <c r="I442" s="132"/>
    </row>
    <row r="443" spans="1:9" ht="15.75" customHeight="1" x14ac:dyDescent="0.25">
      <c r="A443" s="136">
        <v>11</v>
      </c>
      <c r="B443" s="137">
        <f>'[1]W-1'!B26</f>
        <v>65</v>
      </c>
      <c r="C443" s="137">
        <f>'[1]W-1'!C26</f>
        <v>50</v>
      </c>
      <c r="D443" s="137">
        <f>'[1]W-1'!D26</f>
        <v>0</v>
      </c>
      <c r="E443" s="137">
        <f>'[1]W-1'!E26</f>
        <v>0</v>
      </c>
      <c r="F443" s="137">
        <f>'[1]W-1'!F26</f>
        <v>0</v>
      </c>
      <c r="G443" s="137">
        <f>'[1]W-1'!G26</f>
        <v>0</v>
      </c>
      <c r="H443" s="137">
        <f>'[1]W-1'!H26</f>
        <v>115</v>
      </c>
      <c r="I443" s="132"/>
    </row>
    <row r="444" spans="1:9" ht="15.75" customHeight="1" x14ac:dyDescent="0.25">
      <c r="A444" s="136">
        <v>12</v>
      </c>
      <c r="B444" s="137">
        <f>'[1]W-1'!B27</f>
        <v>65</v>
      </c>
      <c r="C444" s="137">
        <f>'[1]W-1'!C27</f>
        <v>50</v>
      </c>
      <c r="D444" s="137">
        <f>'[1]W-1'!D27</f>
        <v>0</v>
      </c>
      <c r="E444" s="137">
        <f>'[1]W-1'!E27</f>
        <v>0</v>
      </c>
      <c r="F444" s="137">
        <f>'[1]W-1'!F27</f>
        <v>0</v>
      </c>
      <c r="G444" s="137">
        <f>'[1]W-1'!G27</f>
        <v>0</v>
      </c>
      <c r="H444" s="137">
        <f>'[1]W-1'!H27</f>
        <v>115</v>
      </c>
      <c r="I444" s="132"/>
    </row>
    <row r="445" spans="1:9" ht="15.75" customHeight="1" x14ac:dyDescent="0.25">
      <c r="A445" s="136">
        <v>13</v>
      </c>
      <c r="B445" s="137">
        <f>'[1]W-1'!B28</f>
        <v>65</v>
      </c>
      <c r="C445" s="137">
        <f>'[1]W-1'!C28</f>
        <v>50</v>
      </c>
      <c r="D445" s="137">
        <f>'[1]W-1'!D28</f>
        <v>0</v>
      </c>
      <c r="E445" s="137">
        <f>'[1]W-1'!E28</f>
        <v>0</v>
      </c>
      <c r="F445" s="137">
        <f>'[1]W-1'!F28</f>
        <v>0</v>
      </c>
      <c r="G445" s="137">
        <f>'[1]W-1'!G28</f>
        <v>0</v>
      </c>
      <c r="H445" s="137">
        <f>'[1]W-1'!H28</f>
        <v>115</v>
      </c>
      <c r="I445" s="132"/>
    </row>
    <row r="446" spans="1:9" ht="15.75" customHeight="1" x14ac:dyDescent="0.25">
      <c r="A446" s="136">
        <v>14</v>
      </c>
      <c r="B446" s="137">
        <f>'[1]W-1'!B29</f>
        <v>65</v>
      </c>
      <c r="C446" s="137">
        <f>'[1]W-1'!C29</f>
        <v>50</v>
      </c>
      <c r="D446" s="137">
        <f>'[1]W-1'!D29</f>
        <v>0</v>
      </c>
      <c r="E446" s="137">
        <f>'[1]W-1'!E29</f>
        <v>0</v>
      </c>
      <c r="F446" s="137">
        <f>'[1]W-1'!F29</f>
        <v>0</v>
      </c>
      <c r="G446" s="137">
        <f>'[1]W-1'!G29</f>
        <v>0</v>
      </c>
      <c r="H446" s="137">
        <f>'[1]W-1'!H29</f>
        <v>115</v>
      </c>
      <c r="I446" s="132"/>
    </row>
    <row r="447" spans="1:9" ht="15.75" customHeight="1" x14ac:dyDescent="0.25">
      <c r="A447" s="136">
        <v>15</v>
      </c>
      <c r="B447" s="137">
        <f>'[1]W-1'!B30</f>
        <v>65</v>
      </c>
      <c r="C447" s="137">
        <f>'[1]W-1'!C30</f>
        <v>50</v>
      </c>
      <c r="D447" s="137">
        <f>'[1]W-1'!D30</f>
        <v>0</v>
      </c>
      <c r="E447" s="137">
        <f>'[1]W-1'!E30</f>
        <v>0</v>
      </c>
      <c r="F447" s="137">
        <f>'[1]W-1'!F30</f>
        <v>0</v>
      </c>
      <c r="G447" s="137">
        <f>'[1]W-1'!G30</f>
        <v>0</v>
      </c>
      <c r="H447" s="137">
        <f>'[1]W-1'!H30</f>
        <v>115</v>
      </c>
      <c r="I447" s="132"/>
    </row>
    <row r="448" spans="1:9" ht="15.75" customHeight="1" x14ac:dyDescent="0.25">
      <c r="A448" s="136">
        <v>16</v>
      </c>
      <c r="B448" s="137">
        <f>'[1]W-1'!B31</f>
        <v>65</v>
      </c>
      <c r="C448" s="137">
        <f>'[1]W-1'!C31</f>
        <v>50</v>
      </c>
      <c r="D448" s="137">
        <f>'[1]W-1'!D31</f>
        <v>0</v>
      </c>
      <c r="E448" s="137">
        <f>'[1]W-1'!E31</f>
        <v>0</v>
      </c>
      <c r="F448" s="137">
        <f>'[1]W-1'!F31</f>
        <v>0</v>
      </c>
      <c r="G448" s="137">
        <f>'[1]W-1'!G31</f>
        <v>0</v>
      </c>
      <c r="H448" s="137">
        <f>'[1]W-1'!H31</f>
        <v>115</v>
      </c>
      <c r="I448" s="132"/>
    </row>
    <row r="449" spans="1:9" ht="15.75" customHeight="1" x14ac:dyDescent="0.25">
      <c r="A449" s="136">
        <v>17</v>
      </c>
      <c r="B449" s="137">
        <f>'[1]W-1'!B32</f>
        <v>65</v>
      </c>
      <c r="C449" s="137">
        <f>'[1]W-1'!C32</f>
        <v>50</v>
      </c>
      <c r="D449" s="137">
        <f>'[1]W-1'!D32</f>
        <v>0</v>
      </c>
      <c r="E449" s="137">
        <f>'[1]W-1'!E32</f>
        <v>0</v>
      </c>
      <c r="F449" s="137">
        <f>'[1]W-1'!F32</f>
        <v>0</v>
      </c>
      <c r="G449" s="137">
        <f>'[1]W-1'!G32</f>
        <v>0</v>
      </c>
      <c r="H449" s="137">
        <f>'[1]W-1'!H32</f>
        <v>115</v>
      </c>
      <c r="I449" s="132"/>
    </row>
    <row r="450" spans="1:9" ht="15.75" customHeight="1" x14ac:dyDescent="0.25">
      <c r="A450" s="136">
        <v>18</v>
      </c>
      <c r="B450" s="137">
        <f>'[1]W-1'!B33</f>
        <v>65</v>
      </c>
      <c r="C450" s="137">
        <f>'[1]W-1'!C33</f>
        <v>50</v>
      </c>
      <c r="D450" s="137">
        <f>'[1]W-1'!D33</f>
        <v>0</v>
      </c>
      <c r="E450" s="137">
        <f>'[1]W-1'!E33</f>
        <v>0</v>
      </c>
      <c r="F450" s="137">
        <f>'[1]W-1'!F33</f>
        <v>0</v>
      </c>
      <c r="G450" s="137">
        <f>'[1]W-1'!G33</f>
        <v>0</v>
      </c>
      <c r="H450" s="137">
        <f>'[1]W-1'!H33</f>
        <v>115</v>
      </c>
      <c r="I450" s="132"/>
    </row>
    <row r="451" spans="1:9" ht="15.75" customHeight="1" x14ac:dyDescent="0.25">
      <c r="A451" s="136">
        <v>19</v>
      </c>
      <c r="B451" s="137">
        <f>'[1]W-1'!B34</f>
        <v>65</v>
      </c>
      <c r="C451" s="137">
        <f>'[1]W-1'!C34</f>
        <v>50</v>
      </c>
      <c r="D451" s="137">
        <f>'[1]W-1'!D34</f>
        <v>0</v>
      </c>
      <c r="E451" s="137">
        <f>'[1]W-1'!E34</f>
        <v>0</v>
      </c>
      <c r="F451" s="137">
        <f>'[1]W-1'!F34</f>
        <v>0</v>
      </c>
      <c r="G451" s="137">
        <f>'[1]W-1'!G34</f>
        <v>0</v>
      </c>
      <c r="H451" s="137">
        <f>'[1]W-1'!H34</f>
        <v>115</v>
      </c>
      <c r="I451" s="132"/>
    </row>
    <row r="452" spans="1:9" ht="15.75" customHeight="1" x14ac:dyDescent="0.25">
      <c r="A452" s="136">
        <v>20</v>
      </c>
      <c r="B452" s="137">
        <f>'[1]W-1'!B35</f>
        <v>65</v>
      </c>
      <c r="C452" s="137">
        <f>'[1]W-1'!C35</f>
        <v>50</v>
      </c>
      <c r="D452" s="137">
        <f>'[1]W-1'!D35</f>
        <v>0</v>
      </c>
      <c r="E452" s="137">
        <f>'[1]W-1'!E35</f>
        <v>0</v>
      </c>
      <c r="F452" s="137">
        <f>'[1]W-1'!F35</f>
        <v>0</v>
      </c>
      <c r="G452" s="137">
        <f>'[1]W-1'!G35</f>
        <v>0</v>
      </c>
      <c r="H452" s="137">
        <f>'[1]W-1'!H35</f>
        <v>115</v>
      </c>
      <c r="I452" s="132"/>
    </row>
    <row r="453" spans="1:9" ht="15.75" customHeight="1" x14ac:dyDescent="0.25">
      <c r="A453" s="136">
        <v>21</v>
      </c>
      <c r="B453" s="137">
        <f>'[1]W-1'!B36</f>
        <v>65</v>
      </c>
      <c r="C453" s="137">
        <f>'[1]W-1'!C36</f>
        <v>50</v>
      </c>
      <c r="D453" s="137">
        <f>'[1]W-1'!D36</f>
        <v>0</v>
      </c>
      <c r="E453" s="137">
        <f>'[1]W-1'!E36</f>
        <v>0</v>
      </c>
      <c r="F453" s="137">
        <f>'[1]W-1'!F36</f>
        <v>0</v>
      </c>
      <c r="G453" s="137">
        <f>'[1]W-1'!G36</f>
        <v>0</v>
      </c>
      <c r="H453" s="137">
        <f>'[1]W-1'!H36</f>
        <v>115</v>
      </c>
      <c r="I453" s="132"/>
    </row>
    <row r="454" spans="1:9" ht="15.75" customHeight="1" x14ac:dyDescent="0.25">
      <c r="A454" s="136">
        <v>22</v>
      </c>
      <c r="B454" s="137">
        <f>'[1]W-1'!B37</f>
        <v>65</v>
      </c>
      <c r="C454" s="137">
        <f>'[1]W-1'!C37</f>
        <v>50</v>
      </c>
      <c r="D454" s="137">
        <f>'[1]W-1'!D37</f>
        <v>0</v>
      </c>
      <c r="E454" s="137">
        <f>'[1]W-1'!E37</f>
        <v>0</v>
      </c>
      <c r="F454" s="137">
        <f>'[1]W-1'!F37</f>
        <v>0</v>
      </c>
      <c r="G454" s="137">
        <f>'[1]W-1'!G37</f>
        <v>0</v>
      </c>
      <c r="H454" s="137">
        <f>'[1]W-1'!H37</f>
        <v>115</v>
      </c>
      <c r="I454" s="132"/>
    </row>
    <row r="455" spans="1:9" ht="15.75" customHeight="1" x14ac:dyDescent="0.25">
      <c r="A455" s="136">
        <v>23</v>
      </c>
      <c r="B455" s="137">
        <f>'[1]W-1'!B38</f>
        <v>65</v>
      </c>
      <c r="C455" s="137">
        <f>'[1]W-1'!C38</f>
        <v>50</v>
      </c>
      <c r="D455" s="137">
        <f>'[1]W-1'!D38</f>
        <v>0</v>
      </c>
      <c r="E455" s="137">
        <f>'[1]W-1'!E38</f>
        <v>0</v>
      </c>
      <c r="F455" s="137">
        <f>'[1]W-1'!F38</f>
        <v>0</v>
      </c>
      <c r="G455" s="137">
        <f>'[1]W-1'!G38</f>
        <v>0</v>
      </c>
      <c r="H455" s="137">
        <f>'[1]W-1'!H38</f>
        <v>115</v>
      </c>
      <c r="I455" s="132"/>
    </row>
    <row r="456" spans="1:9" ht="15.75" customHeight="1" x14ac:dyDescent="0.25">
      <c r="A456" s="136">
        <v>24</v>
      </c>
      <c r="B456" s="137">
        <f>'[1]W-1'!B39</f>
        <v>65</v>
      </c>
      <c r="C456" s="137">
        <f>'[1]W-1'!C39</f>
        <v>50</v>
      </c>
      <c r="D456" s="137">
        <f>'[1]W-1'!D39</f>
        <v>0</v>
      </c>
      <c r="E456" s="137">
        <f>'[1]W-1'!E39</f>
        <v>0</v>
      </c>
      <c r="F456" s="137">
        <f>'[1]W-1'!F39</f>
        <v>0</v>
      </c>
      <c r="G456" s="137">
        <f>'[1]W-1'!G39</f>
        <v>0</v>
      </c>
      <c r="H456" s="137">
        <f>'[1]W-1'!H39</f>
        <v>115</v>
      </c>
      <c r="I456" s="132"/>
    </row>
    <row r="457" spans="1:9" ht="15.75" customHeight="1" x14ac:dyDescent="0.25">
      <c r="A457" s="139" t="s">
        <v>376</v>
      </c>
      <c r="B457" s="137">
        <f>'[1]W-1'!B40</f>
        <v>63.75</v>
      </c>
      <c r="C457" s="137">
        <f>'[1]W-1'!C40</f>
        <v>51.25</v>
      </c>
      <c r="D457" s="137">
        <f>'[1]W-1'!D40</f>
        <v>0</v>
      </c>
      <c r="E457" s="137">
        <f>'[1]W-1'!E40</f>
        <v>0</v>
      </c>
      <c r="F457" s="137">
        <f>'[1]W-1'!F40</f>
        <v>0</v>
      </c>
      <c r="G457" s="137">
        <f>'[1]W-1'!G40</f>
        <v>0</v>
      </c>
      <c r="H457" s="137">
        <f>'[1]W-1'!H40</f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f>'[1]Publikime AL'!D615</f>
        <v>672.97370503000025</v>
      </c>
      <c r="E488" s="38">
        <f>'[1]Publikime AL'!E615</f>
        <v>18.925678423548447</v>
      </c>
      <c r="I488" s="21"/>
    </row>
    <row r="489" spans="1:9" x14ac:dyDescent="0.25">
      <c r="A489" s="19"/>
      <c r="C489" s="155">
        <v>2</v>
      </c>
      <c r="D489" s="156">
        <f>'[1]Publikime AL'!D616</f>
        <v>588.18193878999989</v>
      </c>
      <c r="E489" s="38">
        <f>'[1]Publikime AL'!E616</f>
        <v>16.361116083548268</v>
      </c>
      <c r="I489" s="21"/>
    </row>
    <row r="490" spans="1:9" x14ac:dyDescent="0.25">
      <c r="A490" s="19"/>
      <c r="C490" s="155">
        <v>3</v>
      </c>
      <c r="D490" s="156">
        <f>'[1]Publikime AL'!D617</f>
        <v>550.11239638000006</v>
      </c>
      <c r="E490" s="38">
        <f>'[1]Publikime AL'!E617</f>
        <v>14.746878463548342</v>
      </c>
      <c r="I490" s="21"/>
    </row>
    <row r="491" spans="1:9" x14ac:dyDescent="0.25">
      <c r="A491" s="19"/>
      <c r="C491" s="155">
        <v>4</v>
      </c>
      <c r="D491" s="156">
        <f>'[1]Publikime AL'!D618</f>
        <v>536.44242510999993</v>
      </c>
      <c r="E491" s="38">
        <f>'[1]Publikime AL'!E618</f>
        <v>14.78727216354855</v>
      </c>
      <c r="I491" s="21"/>
    </row>
    <row r="492" spans="1:9" x14ac:dyDescent="0.25">
      <c r="A492" s="19"/>
      <c r="C492" s="155">
        <v>5</v>
      </c>
      <c r="D492" s="156">
        <f>'[1]Publikime AL'!D619</f>
        <v>547.53124708999997</v>
      </c>
      <c r="E492" s="38">
        <f>'[1]Publikime AL'!E619</f>
        <v>14.873616283548699</v>
      </c>
      <c r="I492" s="21"/>
    </row>
    <row r="493" spans="1:9" x14ac:dyDescent="0.25">
      <c r="A493" s="19"/>
      <c r="C493" s="155">
        <v>6</v>
      </c>
      <c r="D493" s="156">
        <f>'[1]Publikime AL'!D620</f>
        <v>622.10736930000007</v>
      </c>
      <c r="E493" s="38">
        <f>'[1]Publikime AL'!E620</f>
        <v>16.426216443548356</v>
      </c>
      <c r="I493" s="21"/>
    </row>
    <row r="494" spans="1:9" x14ac:dyDescent="0.25">
      <c r="A494" s="19"/>
      <c r="C494" s="155">
        <v>7</v>
      </c>
      <c r="D494" s="156">
        <f>'[1]Publikime AL'!D621</f>
        <v>838.90338203000033</v>
      </c>
      <c r="E494" s="38">
        <f>'[1]Publikime AL'!E621</f>
        <v>22.312919433549041</v>
      </c>
      <c r="I494" s="21"/>
    </row>
    <row r="495" spans="1:9" x14ac:dyDescent="0.25">
      <c r="A495" s="19"/>
      <c r="C495" s="155">
        <v>8</v>
      </c>
      <c r="D495" s="156">
        <f>'[1]Publikime AL'!D622</f>
        <v>1126.2571252999992</v>
      </c>
      <c r="E495" s="38">
        <f>'[1]Publikime AL'!E622</f>
        <v>31.314151323547776</v>
      </c>
      <c r="I495" s="21"/>
    </row>
    <row r="496" spans="1:9" x14ac:dyDescent="0.25">
      <c r="A496" s="19"/>
      <c r="C496" s="155">
        <v>9</v>
      </c>
      <c r="D496" s="156">
        <f>'[1]Publikime AL'!D623</f>
        <v>1220.8229351299995</v>
      </c>
      <c r="E496" s="38">
        <f>'[1]Publikime AL'!E623</f>
        <v>34.719441713548804</v>
      </c>
      <c r="I496" s="21"/>
    </row>
    <row r="497" spans="1:9" x14ac:dyDescent="0.25">
      <c r="A497" s="19"/>
      <c r="C497" s="155">
        <v>10</v>
      </c>
      <c r="D497" s="156">
        <f>'[1]Publikime AL'!D624</f>
        <v>1201.7189073199997</v>
      </c>
      <c r="E497" s="38">
        <f>'[1]Publikime AL'!E624</f>
        <v>29.485723423547824</v>
      </c>
      <c r="I497" s="21"/>
    </row>
    <row r="498" spans="1:9" x14ac:dyDescent="0.25">
      <c r="A498" s="19"/>
      <c r="C498" s="155">
        <v>11</v>
      </c>
      <c r="D498" s="156">
        <f>'[1]Publikime AL'!D625</f>
        <v>1103.0465589199998</v>
      </c>
      <c r="E498" s="38">
        <f>'[1]Publikime AL'!E625</f>
        <v>23.546042313548014</v>
      </c>
      <c r="I498" s="21"/>
    </row>
    <row r="499" spans="1:9" x14ac:dyDescent="0.25">
      <c r="A499" s="19"/>
      <c r="C499" s="155">
        <v>12</v>
      </c>
      <c r="D499" s="156">
        <f>'[1]Publikime AL'!D626</f>
        <v>1042.5401156400005</v>
      </c>
      <c r="E499" s="38">
        <f>'[1]Publikime AL'!E626</f>
        <v>22.679982853548609</v>
      </c>
      <c r="I499" s="21"/>
    </row>
    <row r="500" spans="1:9" x14ac:dyDescent="0.25">
      <c r="A500" s="19"/>
      <c r="C500" s="155">
        <v>13</v>
      </c>
      <c r="D500" s="156">
        <f>'[1]Publikime AL'!D627</f>
        <v>1007.5863529800004</v>
      </c>
      <c r="E500" s="38">
        <f>'[1]Publikime AL'!E627</f>
        <v>21.106485573547843</v>
      </c>
      <c r="I500" s="21"/>
    </row>
    <row r="501" spans="1:9" x14ac:dyDescent="0.25">
      <c r="A501" s="19"/>
      <c r="C501" s="155">
        <v>14</v>
      </c>
      <c r="D501" s="156">
        <f>'[1]Publikime AL'!D628</f>
        <v>1013.7327734799999</v>
      </c>
      <c r="E501" s="38">
        <f>'[1]Publikime AL'!E628</f>
        <v>21.108075003548493</v>
      </c>
      <c r="I501" s="21"/>
    </row>
    <row r="502" spans="1:9" ht="15.75" customHeight="1" x14ac:dyDescent="0.25">
      <c r="A502" s="19"/>
      <c r="C502" s="155">
        <v>15</v>
      </c>
      <c r="D502" s="156">
        <f>'[1]Publikime AL'!D629</f>
        <v>1037.2730205500006</v>
      </c>
      <c r="E502" s="38">
        <f>'[1]Publikime AL'!E629</f>
        <v>22.792184103548152</v>
      </c>
      <c r="I502" s="21"/>
    </row>
    <row r="503" spans="1:9" x14ac:dyDescent="0.25">
      <c r="A503" s="19"/>
      <c r="C503" s="155">
        <v>16</v>
      </c>
      <c r="D503" s="156">
        <f>'[1]Publikime AL'!D630</f>
        <v>1057.8348268799998</v>
      </c>
      <c r="E503" s="38">
        <f>'[1]Publikime AL'!E630</f>
        <v>28.934631433547793</v>
      </c>
      <c r="I503" s="21"/>
    </row>
    <row r="504" spans="1:9" x14ac:dyDescent="0.25">
      <c r="A504" s="19"/>
      <c r="C504" s="155">
        <v>17</v>
      </c>
      <c r="D504" s="156">
        <f>'[1]Publikime AL'!D631</f>
        <v>1111.6034853400004</v>
      </c>
      <c r="E504" s="38">
        <f>'[1]Publikime AL'!E631</f>
        <v>29.097409953548322</v>
      </c>
      <c r="I504" s="21"/>
    </row>
    <row r="505" spans="1:9" x14ac:dyDescent="0.25">
      <c r="A505" s="19"/>
      <c r="C505" s="155">
        <v>18</v>
      </c>
      <c r="D505" s="156">
        <f>'[1]Publikime AL'!D632</f>
        <v>1283.9795174200003</v>
      </c>
      <c r="E505" s="38">
        <f>'[1]Publikime AL'!E632</f>
        <v>40.074613363547996</v>
      </c>
      <c r="I505" s="21"/>
    </row>
    <row r="506" spans="1:9" x14ac:dyDescent="0.25">
      <c r="A506" s="19"/>
      <c r="C506" s="155">
        <v>19</v>
      </c>
      <c r="D506" s="156">
        <f>'[1]Publikime AL'!D633</f>
        <v>1375.1291821100003</v>
      </c>
      <c r="E506" s="38">
        <f>'[1]Publikime AL'!E633</f>
        <v>44.900357403548696</v>
      </c>
      <c r="I506" s="21"/>
    </row>
    <row r="507" spans="1:9" x14ac:dyDescent="0.25">
      <c r="A507" s="19"/>
      <c r="C507" s="155">
        <v>20</v>
      </c>
      <c r="D507" s="156">
        <f>'[1]Publikime AL'!D634</f>
        <v>1378.3584353399997</v>
      </c>
      <c r="E507" s="38">
        <f>'[1]Publikime AL'!E634</f>
        <v>45.535564563548178</v>
      </c>
      <c r="I507" s="21"/>
    </row>
    <row r="508" spans="1:9" x14ac:dyDescent="0.25">
      <c r="A508" s="19"/>
      <c r="C508" s="155">
        <v>21</v>
      </c>
      <c r="D508" s="156">
        <f>'[1]Publikime AL'!D635</f>
        <v>1347.6946310599997</v>
      </c>
      <c r="E508" s="38">
        <f>'[1]Publikime AL'!E635</f>
        <v>46.494257163548127</v>
      </c>
      <c r="I508" s="21"/>
    </row>
    <row r="509" spans="1:9" x14ac:dyDescent="0.25">
      <c r="A509" s="19"/>
      <c r="C509" s="155">
        <v>22</v>
      </c>
      <c r="D509" s="156">
        <f>'[1]Publikime AL'!D636</f>
        <v>1228.4377714200002</v>
      </c>
      <c r="E509" s="38">
        <f>'[1]Publikime AL'!E636</f>
        <v>41.424170733548635</v>
      </c>
      <c r="I509" s="21"/>
    </row>
    <row r="510" spans="1:9" x14ac:dyDescent="0.25">
      <c r="A510" s="19"/>
      <c r="C510" s="155">
        <v>23</v>
      </c>
      <c r="D510" s="156">
        <f>'[1]Publikime AL'!D637</f>
        <v>1040.1006984800003</v>
      </c>
      <c r="E510" s="38">
        <f>'[1]Publikime AL'!E637</f>
        <v>30.685240643548241</v>
      </c>
      <c r="I510" s="21"/>
    </row>
    <row r="511" spans="1:9" x14ac:dyDescent="0.25">
      <c r="A511" s="19"/>
      <c r="C511" s="155">
        <v>24</v>
      </c>
      <c r="D511" s="156">
        <f>'[1]Publikime AL'!D638</f>
        <v>808.96858966000036</v>
      </c>
      <c r="E511" s="38">
        <f>'[1]Publikime AL'!E638</f>
        <v>23.767760433549256</v>
      </c>
      <c r="I511" s="21"/>
    </row>
    <row r="512" spans="1:9" x14ac:dyDescent="0.25">
      <c r="A512" s="19"/>
      <c r="C512" s="155">
        <v>25</v>
      </c>
      <c r="D512" s="156">
        <f>'[1]Publikime AL'!D639</f>
        <v>666.04653958999995</v>
      </c>
      <c r="E512" s="38">
        <f>'[1]Publikime AL'!E639</f>
        <v>18.449177483549079</v>
      </c>
      <c r="I512" s="21"/>
    </row>
    <row r="513" spans="1:9" x14ac:dyDescent="0.25">
      <c r="A513" s="19"/>
      <c r="C513" s="155">
        <v>26</v>
      </c>
      <c r="D513" s="156">
        <f>'[1]Publikime AL'!D640</f>
        <v>591.85789640999985</v>
      </c>
      <c r="E513" s="38">
        <f>'[1]Publikime AL'!E640</f>
        <v>15.445431803548104</v>
      </c>
      <c r="I513" s="21"/>
    </row>
    <row r="514" spans="1:9" ht="15.75" customHeight="1" x14ac:dyDescent="0.25">
      <c r="A514" s="19"/>
      <c r="C514" s="155">
        <v>27</v>
      </c>
      <c r="D514" s="156">
        <f>'[1]Publikime AL'!D641</f>
        <v>557.65628823000009</v>
      </c>
      <c r="E514" s="38">
        <f>'[1]Publikime AL'!E641</f>
        <v>15.391141533548421</v>
      </c>
      <c r="I514" s="21"/>
    </row>
    <row r="515" spans="1:9" x14ac:dyDescent="0.25">
      <c r="A515" s="19"/>
      <c r="C515" s="155">
        <v>28</v>
      </c>
      <c r="D515" s="156">
        <f>'[1]Publikime AL'!D642</f>
        <v>548.12278050999998</v>
      </c>
      <c r="E515" s="38">
        <f>'[1]Publikime AL'!E642</f>
        <v>15.510549713548357</v>
      </c>
      <c r="I515" s="21"/>
    </row>
    <row r="516" spans="1:9" ht="15.75" customHeight="1" x14ac:dyDescent="0.25">
      <c r="A516" s="19"/>
      <c r="C516" s="155">
        <v>29</v>
      </c>
      <c r="D516" s="156">
        <f>'[1]Publikime AL'!D643</f>
        <v>562.00703692000002</v>
      </c>
      <c r="E516" s="38">
        <f>'[1]Publikime AL'!E643</f>
        <v>15.920695433548758</v>
      </c>
      <c r="I516" s="21"/>
    </row>
    <row r="517" spans="1:9" x14ac:dyDescent="0.25">
      <c r="A517" s="19"/>
      <c r="C517" s="155">
        <v>30</v>
      </c>
      <c r="D517" s="156">
        <f>'[1]Publikime AL'!D644</f>
        <v>630.18172343000037</v>
      </c>
      <c r="E517" s="38">
        <f>'[1]Publikime AL'!E644</f>
        <v>17.307993353548341</v>
      </c>
      <c r="I517" s="21"/>
    </row>
    <row r="518" spans="1:9" x14ac:dyDescent="0.25">
      <c r="A518" s="19"/>
      <c r="C518" s="155">
        <v>31</v>
      </c>
      <c r="D518" s="156">
        <f>'[1]Publikime AL'!D645</f>
        <v>832.82017990999975</v>
      </c>
      <c r="E518" s="38">
        <f>'[1]Publikime AL'!E645</f>
        <v>23.729180243547717</v>
      </c>
      <c r="I518" s="21"/>
    </row>
    <row r="519" spans="1:9" x14ac:dyDescent="0.25">
      <c r="A519" s="19"/>
      <c r="C519" s="155">
        <v>32</v>
      </c>
      <c r="D519" s="156">
        <f>'[1]Publikime AL'!D646</f>
        <v>1125.0027516600001</v>
      </c>
      <c r="E519" s="38">
        <f>'[1]Publikime AL'!E646</f>
        <v>35.042557773548424</v>
      </c>
      <c r="I519" s="21"/>
    </row>
    <row r="520" spans="1:9" x14ac:dyDescent="0.25">
      <c r="A520" s="19"/>
      <c r="C520" s="155">
        <v>33</v>
      </c>
      <c r="D520" s="156">
        <f>'[1]Publikime AL'!D647</f>
        <v>1183.37841686</v>
      </c>
      <c r="E520" s="38">
        <f>'[1]Publikime AL'!E647</f>
        <v>33.599414593547863</v>
      </c>
      <c r="I520" s="21"/>
    </row>
    <row r="521" spans="1:9" x14ac:dyDescent="0.25">
      <c r="A521" s="19"/>
      <c r="C521" s="155">
        <v>34</v>
      </c>
      <c r="D521" s="156">
        <f>'[1]Publikime AL'!D648</f>
        <v>1119.34719139</v>
      </c>
      <c r="E521" s="38">
        <f>'[1]Publikime AL'!E648</f>
        <v>25.218722923548285</v>
      </c>
      <c r="I521" s="21"/>
    </row>
    <row r="522" spans="1:9" x14ac:dyDescent="0.25">
      <c r="A522" s="19"/>
      <c r="C522" s="155">
        <v>35</v>
      </c>
      <c r="D522" s="156">
        <f>'[1]Publikime AL'!D649</f>
        <v>1035.6093470600003</v>
      </c>
      <c r="E522" s="38">
        <f>'[1]Publikime AL'!E649</f>
        <v>22.029126283549203</v>
      </c>
      <c r="I522" s="21"/>
    </row>
    <row r="523" spans="1:9" x14ac:dyDescent="0.25">
      <c r="A523" s="19"/>
      <c r="C523" s="155">
        <v>36</v>
      </c>
      <c r="D523" s="156">
        <f>'[1]Publikime AL'!D650</f>
        <v>979.22892346000015</v>
      </c>
      <c r="E523" s="38">
        <f>'[1]Publikime AL'!E650</f>
        <v>19.528778863548951</v>
      </c>
      <c r="I523" s="21"/>
    </row>
    <row r="524" spans="1:9" x14ac:dyDescent="0.25">
      <c r="A524" s="19"/>
      <c r="C524" s="155">
        <v>37</v>
      </c>
      <c r="D524" s="156">
        <f>'[1]Publikime AL'!D651</f>
        <v>959.84867406999979</v>
      </c>
      <c r="E524" s="38">
        <f>'[1]Publikime AL'!E651</f>
        <v>20.576614683548314</v>
      </c>
      <c r="I524" s="21"/>
    </row>
    <row r="525" spans="1:9" x14ac:dyDescent="0.25">
      <c r="A525" s="19"/>
      <c r="C525" s="155">
        <v>38</v>
      </c>
      <c r="D525" s="156">
        <f>'[1]Publikime AL'!D652</f>
        <v>980.95765086000006</v>
      </c>
      <c r="E525" s="38">
        <f>'[1]Publikime AL'!E652</f>
        <v>20.735975533548071</v>
      </c>
      <c r="I525" s="21"/>
    </row>
    <row r="526" spans="1:9" x14ac:dyDescent="0.25">
      <c r="A526" s="19"/>
      <c r="C526" s="155">
        <v>39</v>
      </c>
      <c r="D526" s="156">
        <f>'[1]Publikime AL'!D653</f>
        <v>1024.2249578600001</v>
      </c>
      <c r="E526" s="38">
        <f>'[1]Publikime AL'!E653</f>
        <v>21.100083723548551</v>
      </c>
      <c r="I526" s="21"/>
    </row>
    <row r="527" spans="1:9" x14ac:dyDescent="0.25">
      <c r="A527" s="19"/>
      <c r="C527" s="155">
        <v>40</v>
      </c>
      <c r="D527" s="156">
        <f>'[1]Publikime AL'!D654</f>
        <v>1058.3616221100001</v>
      </c>
      <c r="E527" s="38">
        <f>'[1]Publikime AL'!E654</f>
        <v>26.128237103548827</v>
      </c>
      <c r="I527" s="21"/>
    </row>
    <row r="528" spans="1:9" x14ac:dyDescent="0.25">
      <c r="A528" s="19"/>
      <c r="C528" s="155">
        <v>41</v>
      </c>
      <c r="D528" s="156">
        <f>'[1]Publikime AL'!D655</f>
        <v>1115.4957555800004</v>
      </c>
      <c r="E528" s="38">
        <f>'[1]Publikime AL'!E655</f>
        <v>29.829346783549454</v>
      </c>
      <c r="I528" s="21"/>
    </row>
    <row r="529" spans="1:9" x14ac:dyDescent="0.25">
      <c r="A529" s="19"/>
      <c r="C529" s="155">
        <v>42</v>
      </c>
      <c r="D529" s="156">
        <f>'[1]Publikime AL'!D656</f>
        <v>1269.1790300799996</v>
      </c>
      <c r="E529" s="38">
        <f>'[1]Publikime AL'!E656</f>
        <v>38.700244563548267</v>
      </c>
      <c r="I529" s="21"/>
    </row>
    <row r="530" spans="1:9" x14ac:dyDescent="0.25">
      <c r="A530" s="19"/>
      <c r="C530" s="155">
        <v>43</v>
      </c>
      <c r="D530" s="156">
        <f>'[1]Publikime AL'!D657</f>
        <v>1344.2141873400001</v>
      </c>
      <c r="E530" s="38">
        <f>'[1]Publikime AL'!E657</f>
        <v>46.923517123548891</v>
      </c>
      <c r="I530" s="21"/>
    </row>
    <row r="531" spans="1:9" x14ac:dyDescent="0.25">
      <c r="A531" s="19"/>
      <c r="C531" s="155">
        <v>44</v>
      </c>
      <c r="D531" s="156">
        <f>'[1]Publikime AL'!D658</f>
        <v>1336.8950289199997</v>
      </c>
      <c r="E531" s="38">
        <f>'[1]Publikime AL'!E658</f>
        <v>47.083034753548645</v>
      </c>
      <c r="I531" s="21"/>
    </row>
    <row r="532" spans="1:9" x14ac:dyDescent="0.25">
      <c r="A532" s="19"/>
      <c r="C532" s="155">
        <v>45</v>
      </c>
      <c r="D532" s="156">
        <f>'[1]Publikime AL'!D659</f>
        <v>1311.69853743</v>
      </c>
      <c r="E532" s="38">
        <f>'[1]Publikime AL'!E659</f>
        <v>46.946186053549354</v>
      </c>
      <c r="I532" s="21"/>
    </row>
    <row r="533" spans="1:9" x14ac:dyDescent="0.25">
      <c r="A533" s="19"/>
      <c r="C533" s="155">
        <v>46</v>
      </c>
      <c r="D533" s="156">
        <f>'[1]Publikime AL'!D660</f>
        <v>1197.4398015199995</v>
      </c>
      <c r="E533" s="38">
        <f>'[1]Publikime AL'!E660</f>
        <v>44.253696223548104</v>
      </c>
      <c r="I533" s="21"/>
    </row>
    <row r="534" spans="1:9" x14ac:dyDescent="0.25">
      <c r="A534" s="19"/>
      <c r="C534" s="155">
        <v>47</v>
      </c>
      <c r="D534" s="156">
        <f>'[1]Publikime AL'!D661</f>
        <v>1032.8186362199995</v>
      </c>
      <c r="E534" s="38">
        <f>'[1]Publikime AL'!E661</f>
        <v>30.850741643548417</v>
      </c>
      <c r="I534" s="21"/>
    </row>
    <row r="535" spans="1:9" x14ac:dyDescent="0.25">
      <c r="A535" s="19"/>
      <c r="C535" s="155">
        <v>48</v>
      </c>
      <c r="D535" s="156">
        <f>'[1]Publikime AL'!D662</f>
        <v>850.23291522999966</v>
      </c>
      <c r="E535" s="38">
        <f>'[1]Publikime AL'!E662</f>
        <v>23.398302673548187</v>
      </c>
      <c r="I535" s="21"/>
    </row>
    <row r="536" spans="1:9" x14ac:dyDescent="0.25">
      <c r="A536" s="19"/>
      <c r="C536" s="155">
        <v>49</v>
      </c>
      <c r="D536" s="156">
        <f>'[1]Publikime AL'!D663</f>
        <v>705.74888732999989</v>
      </c>
      <c r="E536" s="38">
        <f>'[1]Publikime AL'!E663</f>
        <v>21.550431123547924</v>
      </c>
      <c r="I536" s="21"/>
    </row>
    <row r="537" spans="1:9" x14ac:dyDescent="0.25">
      <c r="A537" s="19"/>
      <c r="C537" s="155">
        <v>50</v>
      </c>
      <c r="D537" s="156">
        <f>'[1]Publikime AL'!D664</f>
        <v>599.23316953000005</v>
      </c>
      <c r="E537" s="38">
        <f>'[1]Publikime AL'!E664</f>
        <v>17.405665403548596</v>
      </c>
      <c r="I537" s="21"/>
    </row>
    <row r="538" spans="1:9" x14ac:dyDescent="0.25">
      <c r="A538" s="19"/>
      <c r="C538" s="155">
        <v>51</v>
      </c>
      <c r="D538" s="156">
        <f>'[1]Publikime AL'!D665</f>
        <v>546.9277639899999</v>
      </c>
      <c r="E538" s="38">
        <f>'[1]Publikime AL'!E665</f>
        <v>16.252133193548502</v>
      </c>
      <c r="I538" s="21"/>
    </row>
    <row r="539" spans="1:9" x14ac:dyDescent="0.25">
      <c r="A539" s="19"/>
      <c r="C539" s="155">
        <v>52</v>
      </c>
      <c r="D539" s="156">
        <f>'[1]Publikime AL'!D666</f>
        <v>531.28764933999992</v>
      </c>
      <c r="E539" s="38">
        <f>'[1]Publikime AL'!E666</f>
        <v>16.062573373548503</v>
      </c>
      <c r="I539" s="21"/>
    </row>
    <row r="540" spans="1:9" x14ac:dyDescent="0.25">
      <c r="A540" s="19"/>
      <c r="C540" s="155">
        <v>53</v>
      </c>
      <c r="D540" s="156">
        <f>'[1]Publikime AL'!D667</f>
        <v>538.23043007000001</v>
      </c>
      <c r="E540" s="38">
        <f>'[1]Publikime AL'!E667</f>
        <v>17.689318163548364</v>
      </c>
      <c r="I540" s="21"/>
    </row>
    <row r="541" spans="1:9" x14ac:dyDescent="0.25">
      <c r="A541" s="19"/>
      <c r="C541" s="155">
        <v>54</v>
      </c>
      <c r="D541" s="156">
        <f>'[1]Publikime AL'!D668</f>
        <v>606.58756732999996</v>
      </c>
      <c r="E541" s="38">
        <f>'[1]Publikime AL'!E668</f>
        <v>19.264350163548443</v>
      </c>
      <c r="I541" s="21"/>
    </row>
    <row r="542" spans="1:9" x14ac:dyDescent="0.25">
      <c r="A542" s="19"/>
      <c r="C542" s="155">
        <v>55</v>
      </c>
      <c r="D542" s="156">
        <f>'[1]Publikime AL'!D669</f>
        <v>793.21244181999987</v>
      </c>
      <c r="E542" s="38">
        <f>'[1]Publikime AL'!E669</f>
        <v>25.539114453548336</v>
      </c>
      <c r="I542" s="21"/>
    </row>
    <row r="543" spans="1:9" x14ac:dyDescent="0.25">
      <c r="A543" s="19"/>
      <c r="C543" s="155">
        <v>56</v>
      </c>
      <c r="D543" s="156">
        <f>'[1]Publikime AL'!D670</f>
        <v>1064.5837545699999</v>
      </c>
      <c r="E543" s="38">
        <f>'[1]Publikime AL'!E670</f>
        <v>30.45156803354871</v>
      </c>
      <c r="I543" s="21"/>
    </row>
    <row r="544" spans="1:9" x14ac:dyDescent="0.25">
      <c r="A544" s="19"/>
      <c r="C544" s="155">
        <v>57</v>
      </c>
      <c r="D544" s="156">
        <f>'[1]Publikime AL'!D671</f>
        <v>1144.2908177300003</v>
      </c>
      <c r="E544" s="38">
        <f>'[1]Publikime AL'!E671</f>
        <v>34.049964033549486</v>
      </c>
      <c r="I544" s="21"/>
    </row>
    <row r="545" spans="1:9" ht="15.75" customHeight="1" x14ac:dyDescent="0.25">
      <c r="A545" s="19"/>
      <c r="C545" s="155">
        <v>58</v>
      </c>
      <c r="D545" s="156">
        <f>'[1]Publikime AL'!D672</f>
        <v>1120.0203193800003</v>
      </c>
      <c r="E545" s="38">
        <f>'[1]Publikime AL'!E672</f>
        <v>30.998998783547449</v>
      </c>
      <c r="I545" s="21"/>
    </row>
    <row r="546" spans="1:9" x14ac:dyDescent="0.25">
      <c r="A546" s="19"/>
      <c r="C546" s="155">
        <v>59</v>
      </c>
      <c r="D546" s="156">
        <f>'[1]Publikime AL'!D673</f>
        <v>1062.7692338300003</v>
      </c>
      <c r="E546" s="38">
        <f>'[1]Publikime AL'!E673</f>
        <v>26.798763043547979</v>
      </c>
      <c r="I546" s="21"/>
    </row>
    <row r="547" spans="1:9" x14ac:dyDescent="0.25">
      <c r="A547" s="19"/>
      <c r="C547" s="155">
        <v>60</v>
      </c>
      <c r="D547" s="156">
        <f>'[1]Publikime AL'!D674</f>
        <v>1016.1146537800004</v>
      </c>
      <c r="E547" s="38">
        <f>'[1]Publikime AL'!E674</f>
        <v>23.601055223548883</v>
      </c>
      <c r="I547" s="21"/>
    </row>
    <row r="548" spans="1:9" x14ac:dyDescent="0.25">
      <c r="A548" s="19"/>
      <c r="C548" s="155">
        <v>61</v>
      </c>
      <c r="D548" s="156">
        <f>'[1]Publikime AL'!D675</f>
        <v>991.46885998999926</v>
      </c>
      <c r="E548" s="38">
        <f>'[1]Publikime AL'!E675</f>
        <v>22.460528613549059</v>
      </c>
      <c r="I548" s="21"/>
    </row>
    <row r="549" spans="1:9" x14ac:dyDescent="0.25">
      <c r="A549" s="19"/>
      <c r="C549" s="155">
        <v>62</v>
      </c>
      <c r="D549" s="156">
        <f>'[1]Publikime AL'!D676</f>
        <v>1017.7607980699995</v>
      </c>
      <c r="E549" s="38">
        <f>'[1]Publikime AL'!E676</f>
        <v>24.190297463548177</v>
      </c>
      <c r="I549" s="21"/>
    </row>
    <row r="550" spans="1:9" ht="15.75" customHeight="1" x14ac:dyDescent="0.25">
      <c r="A550" s="19"/>
      <c r="C550" s="155">
        <v>63</v>
      </c>
      <c r="D550" s="156">
        <f>'[1]Publikime AL'!D677</f>
        <v>1039.2567711300001</v>
      </c>
      <c r="E550" s="38">
        <f>'[1]Publikime AL'!E677</f>
        <v>25.184299243548367</v>
      </c>
      <c r="I550" s="21"/>
    </row>
    <row r="551" spans="1:9" x14ac:dyDescent="0.25">
      <c r="A551" s="19"/>
      <c r="C551" s="155">
        <v>64</v>
      </c>
      <c r="D551" s="156">
        <f>'[1]Publikime AL'!D678</f>
        <v>1041.9981504399998</v>
      </c>
      <c r="E551" s="38">
        <f>'[1]Publikime AL'!E678</f>
        <v>29.365200143548236</v>
      </c>
      <c r="I551" s="21"/>
    </row>
    <row r="552" spans="1:9" x14ac:dyDescent="0.25">
      <c r="A552" s="19"/>
      <c r="C552" s="155">
        <v>65</v>
      </c>
      <c r="D552" s="156">
        <f>'[1]Publikime AL'!D679</f>
        <v>1068.1007703099997</v>
      </c>
      <c r="E552" s="38">
        <f>'[1]Publikime AL'!E679</f>
        <v>26.211791883548358</v>
      </c>
      <c r="I552" s="21"/>
    </row>
    <row r="553" spans="1:9" x14ac:dyDescent="0.25">
      <c r="A553" s="19"/>
      <c r="C553" s="155">
        <v>66</v>
      </c>
      <c r="D553" s="156">
        <f>'[1]Publikime AL'!D680</f>
        <v>1236.8117266400004</v>
      </c>
      <c r="E553" s="38">
        <f>'[1]Publikime AL'!E680</f>
        <v>33.515564143548545</v>
      </c>
      <c r="I553" s="21"/>
    </row>
    <row r="554" spans="1:9" x14ac:dyDescent="0.25">
      <c r="A554" s="19"/>
      <c r="C554" s="155">
        <v>67</v>
      </c>
      <c r="D554" s="156">
        <f>'[1]Publikime AL'!D681</f>
        <v>1331.5235440000006</v>
      </c>
      <c r="E554" s="38">
        <f>'[1]Publikime AL'!E681</f>
        <v>39.763152683549606</v>
      </c>
      <c r="I554" s="21"/>
    </row>
    <row r="555" spans="1:9" x14ac:dyDescent="0.25">
      <c r="A555" s="19"/>
      <c r="C555" s="155">
        <v>68</v>
      </c>
      <c r="D555" s="156">
        <f>'[1]Publikime AL'!D682</f>
        <v>1324.9938068200001</v>
      </c>
      <c r="E555" s="38">
        <f>'[1]Publikime AL'!E682</f>
        <v>38.97367034354852</v>
      </c>
      <c r="I555" s="21"/>
    </row>
    <row r="556" spans="1:9" ht="15.75" customHeight="1" x14ac:dyDescent="0.25">
      <c r="A556" s="19"/>
      <c r="C556" s="155">
        <v>69</v>
      </c>
      <c r="D556" s="156">
        <f>'[1]Publikime AL'!D683</f>
        <v>1289.0201346300005</v>
      </c>
      <c r="E556" s="38">
        <f>'[1]Publikime AL'!E683</f>
        <v>36.35338365354869</v>
      </c>
      <c r="I556" s="21"/>
    </row>
    <row r="557" spans="1:9" ht="15.75" customHeight="1" x14ac:dyDescent="0.25">
      <c r="A557" s="19"/>
      <c r="C557" s="155">
        <v>70</v>
      </c>
      <c r="D557" s="156">
        <f>'[1]Publikime AL'!D684</f>
        <v>1171.6577458299989</v>
      </c>
      <c r="E557" s="38">
        <f>'[1]Publikime AL'!E684</f>
        <v>30.6442728535485</v>
      </c>
      <c r="I557" s="21"/>
    </row>
    <row r="558" spans="1:9" x14ac:dyDescent="0.25">
      <c r="A558" s="19"/>
      <c r="C558" s="155">
        <v>71</v>
      </c>
      <c r="D558" s="156">
        <f>'[1]Publikime AL'!D685</f>
        <v>986.52200886999958</v>
      </c>
      <c r="E558" s="38">
        <f>'[1]Publikime AL'!E685</f>
        <v>22.749824063547976</v>
      </c>
      <c r="I558" s="21"/>
    </row>
    <row r="559" spans="1:9" x14ac:dyDescent="0.25">
      <c r="A559" s="19"/>
      <c r="C559" s="155">
        <v>72</v>
      </c>
      <c r="D559" s="156">
        <f>'[1]Publikime AL'!D686</f>
        <v>786.98411543000009</v>
      </c>
      <c r="E559" s="38">
        <f>'[1]Publikime AL'!E686</f>
        <v>16.952469723548802</v>
      </c>
      <c r="I559" s="21"/>
    </row>
    <row r="560" spans="1:9" x14ac:dyDescent="0.25">
      <c r="A560" s="19"/>
      <c r="C560" s="155">
        <v>73</v>
      </c>
      <c r="D560" s="156">
        <f>'[1]Publikime AL'!D687</f>
        <v>639.63186054000028</v>
      </c>
      <c r="E560" s="38">
        <f>'[1]Publikime AL'!E687</f>
        <v>15.875146063548527</v>
      </c>
      <c r="I560" s="21"/>
    </row>
    <row r="561" spans="1:9" x14ac:dyDescent="0.25">
      <c r="A561" s="19"/>
      <c r="C561" s="155">
        <v>74</v>
      </c>
      <c r="D561" s="156">
        <f>'[1]Publikime AL'!D688</f>
        <v>563.82151608000004</v>
      </c>
      <c r="E561" s="38">
        <f>'[1]Publikime AL'!E688</f>
        <v>16.140953583548367</v>
      </c>
      <c r="I561" s="21"/>
    </row>
    <row r="562" spans="1:9" x14ac:dyDescent="0.25">
      <c r="A562" s="19"/>
      <c r="C562" s="155">
        <v>75</v>
      </c>
      <c r="D562" s="156">
        <f>'[1]Publikime AL'!D689</f>
        <v>533.21883011</v>
      </c>
      <c r="E562" s="38">
        <f>'[1]Publikime AL'!E689</f>
        <v>13.672670453548449</v>
      </c>
      <c r="I562" s="21"/>
    </row>
    <row r="563" spans="1:9" x14ac:dyDescent="0.25">
      <c r="A563" s="19"/>
      <c r="C563" s="155">
        <v>76</v>
      </c>
      <c r="D563" s="156">
        <f>'[1]Publikime AL'!D690</f>
        <v>521.71853059000011</v>
      </c>
      <c r="E563" s="38">
        <f>'[1]Publikime AL'!E690</f>
        <v>12.146746123548382</v>
      </c>
      <c r="I563" s="21"/>
    </row>
    <row r="564" spans="1:9" x14ac:dyDescent="0.25">
      <c r="A564" s="19"/>
      <c r="C564" s="155">
        <v>77</v>
      </c>
      <c r="D564" s="156">
        <f>'[1]Publikime AL'!D691</f>
        <v>533.18299064999997</v>
      </c>
      <c r="E564" s="38">
        <f>'[1]Publikime AL'!E691</f>
        <v>12.832977113548282</v>
      </c>
      <c r="I564" s="21"/>
    </row>
    <row r="565" spans="1:9" x14ac:dyDescent="0.25">
      <c r="A565" s="19"/>
      <c r="C565" s="155">
        <v>78</v>
      </c>
      <c r="D565" s="156">
        <f>'[1]Publikime AL'!D692</f>
        <v>604.61570418999997</v>
      </c>
      <c r="E565" s="38">
        <f>'[1]Publikime AL'!E692</f>
        <v>13.110646493548074</v>
      </c>
      <c r="I565" s="21"/>
    </row>
    <row r="566" spans="1:9" x14ac:dyDescent="0.25">
      <c r="A566" s="19"/>
      <c r="C566" s="155">
        <v>79</v>
      </c>
      <c r="D566" s="156">
        <f>'[1]Publikime AL'!D693</f>
        <v>793.20585947000018</v>
      </c>
      <c r="E566" s="38">
        <f>'[1]Publikime AL'!E693</f>
        <v>18.096536643548461</v>
      </c>
      <c r="I566" s="21"/>
    </row>
    <row r="567" spans="1:9" x14ac:dyDescent="0.25">
      <c r="A567" s="19"/>
      <c r="C567" s="155">
        <v>80</v>
      </c>
      <c r="D567" s="156">
        <f>'[1]Publikime AL'!D694</f>
        <v>1060.3945585800002</v>
      </c>
      <c r="E567" s="38">
        <f>'[1]Publikime AL'!E694</f>
        <v>24.866915613548144</v>
      </c>
      <c r="I567" s="21"/>
    </row>
    <row r="568" spans="1:9" x14ac:dyDescent="0.25">
      <c r="A568" s="19"/>
      <c r="C568" s="155">
        <v>81</v>
      </c>
      <c r="D568" s="156">
        <f>'[1]Publikime AL'!D695</f>
        <v>1133.1447951100004</v>
      </c>
      <c r="E568" s="38">
        <f>'[1]Publikime AL'!E695</f>
        <v>36.438888993548289</v>
      </c>
      <c r="I568" s="21"/>
    </row>
    <row r="569" spans="1:9" x14ac:dyDescent="0.25">
      <c r="A569" s="19"/>
      <c r="C569" s="155">
        <v>82</v>
      </c>
      <c r="D569" s="156">
        <f>'[1]Publikime AL'!D696</f>
        <v>1095.9891385399997</v>
      </c>
      <c r="E569" s="38">
        <f>'[1]Publikime AL'!E696</f>
        <v>34.293484333548349</v>
      </c>
      <c r="I569" s="21"/>
    </row>
    <row r="570" spans="1:9" x14ac:dyDescent="0.25">
      <c r="A570" s="19"/>
      <c r="C570" s="155">
        <v>83</v>
      </c>
      <c r="D570" s="156">
        <f>'[1]Publikime AL'!D697</f>
        <v>1026.6520606499998</v>
      </c>
      <c r="E570" s="38">
        <f>'[1]Publikime AL'!E697</f>
        <v>29.363577203548402</v>
      </c>
      <c r="I570" s="21"/>
    </row>
    <row r="571" spans="1:9" x14ac:dyDescent="0.25">
      <c r="A571" s="19"/>
      <c r="C571" s="155">
        <v>84</v>
      </c>
      <c r="D571" s="156">
        <f>'[1]Publikime AL'!D698</f>
        <v>1015.65946242</v>
      </c>
      <c r="E571" s="38">
        <f>'[1]Publikime AL'!E698</f>
        <v>33.507909443548442</v>
      </c>
      <c r="I571" s="21"/>
    </row>
    <row r="572" spans="1:9" x14ac:dyDescent="0.25">
      <c r="A572" s="19"/>
      <c r="C572" s="155">
        <v>85</v>
      </c>
      <c r="D572" s="156">
        <f>'[1]Publikime AL'!D699</f>
        <v>1013.4283969399999</v>
      </c>
      <c r="E572" s="38">
        <f>'[1]Publikime AL'!E699</f>
        <v>32.88987005354852</v>
      </c>
      <c r="I572" s="21"/>
    </row>
    <row r="573" spans="1:9" x14ac:dyDescent="0.25">
      <c r="A573" s="19"/>
      <c r="C573" s="155">
        <v>86</v>
      </c>
      <c r="D573" s="156">
        <f>'[1]Publikime AL'!D700</f>
        <v>1037.0984069400001</v>
      </c>
      <c r="E573" s="38">
        <f>'[1]Publikime AL'!E700</f>
        <v>33.302107383548446</v>
      </c>
      <c r="I573" s="21"/>
    </row>
    <row r="574" spans="1:9" x14ac:dyDescent="0.25">
      <c r="A574" s="19"/>
      <c r="C574" s="155">
        <v>87</v>
      </c>
      <c r="D574" s="156">
        <f>'[1]Publikime AL'!D701</f>
        <v>1048.29103652</v>
      </c>
      <c r="E574" s="38">
        <f>'[1]Publikime AL'!E701</f>
        <v>29.334586203547815</v>
      </c>
      <c r="I574" s="21"/>
    </row>
    <row r="575" spans="1:9" x14ac:dyDescent="0.25">
      <c r="A575" s="19"/>
      <c r="C575" s="155">
        <v>88</v>
      </c>
      <c r="D575" s="156">
        <f>'[1]Publikime AL'!D702</f>
        <v>1050.8584615299994</v>
      </c>
      <c r="E575" s="38">
        <f>'[1]Publikime AL'!E702</f>
        <v>24.147764823548414</v>
      </c>
      <c r="I575" s="21"/>
    </row>
    <row r="576" spans="1:9" x14ac:dyDescent="0.25">
      <c r="A576" s="19"/>
      <c r="C576" s="155">
        <v>89</v>
      </c>
      <c r="D576" s="156">
        <f>'[1]Publikime AL'!D703</f>
        <v>1057.4847458999993</v>
      </c>
      <c r="E576" s="38">
        <f>'[1]Publikime AL'!E703</f>
        <v>26.550275613547683</v>
      </c>
      <c r="I576" s="21"/>
    </row>
    <row r="577" spans="1:9" x14ac:dyDescent="0.25">
      <c r="A577" s="19"/>
      <c r="C577" s="155">
        <v>90</v>
      </c>
      <c r="D577" s="156">
        <f>'[1]Publikime AL'!D704</f>
        <v>1196.1413471300002</v>
      </c>
      <c r="E577" s="38">
        <f>'[1]Publikime AL'!E704</f>
        <v>26.470613993548113</v>
      </c>
      <c r="I577" s="21"/>
    </row>
    <row r="578" spans="1:9" x14ac:dyDescent="0.25">
      <c r="A578" s="19"/>
      <c r="C578" s="155">
        <v>91</v>
      </c>
      <c r="D578" s="156">
        <f>'[1]Publikime AL'!D705</f>
        <v>1292.7102129699995</v>
      </c>
      <c r="E578" s="38">
        <f>'[1]Publikime AL'!E705</f>
        <v>36.932393153548674</v>
      </c>
      <c r="I578" s="21"/>
    </row>
    <row r="579" spans="1:9" x14ac:dyDescent="0.25">
      <c r="A579" s="19"/>
      <c r="C579" s="155">
        <v>92</v>
      </c>
      <c r="D579" s="156">
        <f>'[1]Publikime AL'!D706</f>
        <v>1303.4598456699989</v>
      </c>
      <c r="E579" s="38">
        <f>'[1]Publikime AL'!E706</f>
        <v>41.267248753548074</v>
      </c>
      <c r="I579" s="21"/>
    </row>
    <row r="580" spans="1:9" x14ac:dyDescent="0.25">
      <c r="A580" s="19"/>
      <c r="C580" s="155">
        <v>93</v>
      </c>
      <c r="D580" s="156">
        <f>'[1]Publikime AL'!D707</f>
        <v>1272.2437122300007</v>
      </c>
      <c r="E580" s="38">
        <f>'[1]Publikime AL'!E707</f>
        <v>38.868407393547386</v>
      </c>
      <c r="I580" s="21"/>
    </row>
    <row r="581" spans="1:9" x14ac:dyDescent="0.25">
      <c r="A581" s="19"/>
      <c r="C581" s="155">
        <v>94</v>
      </c>
      <c r="D581" s="156">
        <f>'[1]Publikime AL'!D708</f>
        <v>1155.6865952900005</v>
      </c>
      <c r="E581" s="38">
        <f>'[1]Publikime AL'!E708</f>
        <v>33.264327053548186</v>
      </c>
      <c r="I581" s="21"/>
    </row>
    <row r="582" spans="1:9" x14ac:dyDescent="0.25">
      <c r="A582" s="19"/>
      <c r="C582" s="155">
        <v>95</v>
      </c>
      <c r="D582" s="156">
        <f>'[1]Publikime AL'!D709</f>
        <v>973.59663374000013</v>
      </c>
      <c r="E582" s="38">
        <f>'[1]Publikime AL'!E709</f>
        <v>27.06964559354833</v>
      </c>
      <c r="I582" s="21"/>
    </row>
    <row r="583" spans="1:9" x14ac:dyDescent="0.25">
      <c r="A583" s="19"/>
      <c r="C583" s="155">
        <v>96</v>
      </c>
      <c r="D583" s="156">
        <f>'[1]Publikime AL'!D710</f>
        <v>771.56220675999998</v>
      </c>
      <c r="E583" s="38">
        <f>'[1]Publikime AL'!E710</f>
        <v>20.396439123548816</v>
      </c>
      <c r="I583" s="21"/>
    </row>
    <row r="584" spans="1:9" x14ac:dyDescent="0.25">
      <c r="A584" s="19"/>
      <c r="C584" s="155">
        <v>97</v>
      </c>
      <c r="D584" s="156">
        <f>'[1]Publikime AL'!D711</f>
        <v>634.74511628000027</v>
      </c>
      <c r="E584" s="38">
        <f>'[1]Publikime AL'!E711</f>
        <v>19.572916953548543</v>
      </c>
      <c r="I584" s="21"/>
    </row>
    <row r="585" spans="1:9" x14ac:dyDescent="0.25">
      <c r="A585" s="19"/>
      <c r="C585" s="155">
        <v>98</v>
      </c>
      <c r="D585" s="156">
        <f>'[1]Publikime AL'!D712</f>
        <v>563.97394683000016</v>
      </c>
      <c r="E585" s="38">
        <f>'[1]Publikime AL'!E712</f>
        <v>16.180118703548374</v>
      </c>
      <c r="I585" s="21"/>
    </row>
    <row r="586" spans="1:9" x14ac:dyDescent="0.25">
      <c r="A586" s="19"/>
      <c r="C586" s="155">
        <v>99</v>
      </c>
      <c r="D586" s="156">
        <f>'[1]Publikime AL'!D713</f>
        <v>530.74154503</v>
      </c>
      <c r="E586" s="38">
        <f>'[1]Publikime AL'!E713</f>
        <v>16.358852303548474</v>
      </c>
      <c r="I586" s="21"/>
    </row>
    <row r="587" spans="1:9" x14ac:dyDescent="0.25">
      <c r="A587" s="19"/>
      <c r="C587" s="155">
        <v>100</v>
      </c>
      <c r="D587" s="156">
        <f>'[1]Publikime AL'!D714</f>
        <v>520.99860472</v>
      </c>
      <c r="E587" s="38">
        <f>'[1]Publikime AL'!E714</f>
        <v>16.581625483548578</v>
      </c>
      <c r="I587" s="21"/>
    </row>
    <row r="588" spans="1:9" x14ac:dyDescent="0.25">
      <c r="A588" s="19"/>
      <c r="C588" s="155">
        <v>101</v>
      </c>
      <c r="D588" s="156">
        <f>'[1]Publikime AL'!D715</f>
        <v>530.21048807999978</v>
      </c>
      <c r="E588" s="38">
        <f>'[1]Publikime AL'!E715</f>
        <v>16.810980783547961</v>
      </c>
      <c r="I588" s="21"/>
    </row>
    <row r="589" spans="1:9" x14ac:dyDescent="0.25">
      <c r="A589" s="19"/>
      <c r="C589" s="155">
        <v>102</v>
      </c>
      <c r="D589" s="156">
        <f>'[1]Publikime AL'!D716</f>
        <v>600.55540251000002</v>
      </c>
      <c r="E589" s="38">
        <f>'[1]Publikime AL'!E716</f>
        <v>18.153972983548215</v>
      </c>
      <c r="I589" s="21"/>
    </row>
    <row r="590" spans="1:9" x14ac:dyDescent="0.25">
      <c r="A590" s="19"/>
      <c r="C590" s="155">
        <v>103</v>
      </c>
      <c r="D590" s="156">
        <f>'[1]Publikime AL'!D717</f>
        <v>781.56487392999975</v>
      </c>
      <c r="E590" s="38">
        <f>'[1]Publikime AL'!E717</f>
        <v>29.382627053547594</v>
      </c>
      <c r="I590" s="21"/>
    </row>
    <row r="591" spans="1:9" x14ac:dyDescent="0.25">
      <c r="A591" s="19"/>
      <c r="C591" s="155">
        <v>104</v>
      </c>
      <c r="D591" s="156">
        <f>'[1]Publikime AL'!D718</f>
        <v>1030.0696913400002</v>
      </c>
      <c r="E591" s="38">
        <f>'[1]Publikime AL'!E718</f>
        <v>32.900826383548065</v>
      </c>
      <c r="I591" s="21"/>
    </row>
    <row r="592" spans="1:9" x14ac:dyDescent="0.25">
      <c r="A592" s="19"/>
      <c r="C592" s="155">
        <v>105</v>
      </c>
      <c r="D592" s="156">
        <f>'[1]Publikime AL'!D719</f>
        <v>1103.4879803700001</v>
      </c>
      <c r="E592" s="38">
        <f>'[1]Publikime AL'!E719</f>
        <v>29.438515703548774</v>
      </c>
      <c r="I592" s="21"/>
    </row>
    <row r="593" spans="1:9" x14ac:dyDescent="0.25">
      <c r="A593" s="19"/>
      <c r="C593" s="155">
        <v>106</v>
      </c>
      <c r="D593" s="156">
        <f>'[1]Publikime AL'!D720</f>
        <v>1059.5065803599996</v>
      </c>
      <c r="E593" s="38">
        <f>'[1]Publikime AL'!E720</f>
        <v>26.297282953547892</v>
      </c>
      <c r="I593" s="21"/>
    </row>
    <row r="594" spans="1:9" x14ac:dyDescent="0.25">
      <c r="A594" s="19"/>
      <c r="C594" s="155">
        <v>107</v>
      </c>
      <c r="D594" s="156">
        <f>'[1]Publikime AL'!D721</f>
        <v>993.60406057</v>
      </c>
      <c r="E594" s="38">
        <f>'[1]Publikime AL'!E721</f>
        <v>20.828339313548668</v>
      </c>
      <c r="I594" s="21"/>
    </row>
    <row r="595" spans="1:9" x14ac:dyDescent="0.25">
      <c r="A595" s="19"/>
      <c r="C595" s="155">
        <v>108</v>
      </c>
      <c r="D595" s="156">
        <f>'[1]Publikime AL'!D722</f>
        <v>946.55972045000033</v>
      </c>
      <c r="E595" s="38">
        <f>'[1]Publikime AL'!E722</f>
        <v>22.180228423549124</v>
      </c>
      <c r="I595" s="21"/>
    </row>
    <row r="596" spans="1:9" x14ac:dyDescent="0.25">
      <c r="A596" s="19"/>
      <c r="C596" s="155">
        <v>109</v>
      </c>
      <c r="D596" s="156">
        <f>'[1]Publikime AL'!D723</f>
        <v>932.22444599999994</v>
      </c>
      <c r="E596" s="38">
        <f>'[1]Publikime AL'!E723</f>
        <v>22.110410333548771</v>
      </c>
      <c r="I596" s="21"/>
    </row>
    <row r="597" spans="1:9" x14ac:dyDescent="0.25">
      <c r="A597" s="19"/>
      <c r="C597" s="155">
        <v>110</v>
      </c>
      <c r="D597" s="156">
        <f>'[1]Publikime AL'!D724</f>
        <v>942.64689220999981</v>
      </c>
      <c r="E597" s="38">
        <f>'[1]Publikime AL'!E724</f>
        <v>20.784462293548131</v>
      </c>
      <c r="I597" s="21"/>
    </row>
    <row r="598" spans="1:9" x14ac:dyDescent="0.25">
      <c r="A598" s="19"/>
      <c r="C598" s="155">
        <v>111</v>
      </c>
      <c r="D598" s="156">
        <f>'[1]Publikime AL'!D725</f>
        <v>955.65076797999961</v>
      </c>
      <c r="E598" s="38">
        <f>'[1]Publikime AL'!E725</f>
        <v>19.868953403548858</v>
      </c>
      <c r="I598" s="21"/>
    </row>
    <row r="599" spans="1:9" x14ac:dyDescent="0.25">
      <c r="A599" s="19"/>
      <c r="C599" s="155">
        <v>112</v>
      </c>
      <c r="D599" s="156">
        <f>'[1]Publikime AL'!D726</f>
        <v>973.90323138999963</v>
      </c>
      <c r="E599" s="38">
        <f>'[1]Publikime AL'!E726</f>
        <v>21.311664833549003</v>
      </c>
      <c r="I599" s="21"/>
    </row>
    <row r="600" spans="1:9" x14ac:dyDescent="0.25">
      <c r="A600" s="19"/>
      <c r="C600" s="155">
        <v>113</v>
      </c>
      <c r="D600" s="156">
        <f>'[1]Publikime AL'!D727</f>
        <v>1029.5379952199999</v>
      </c>
      <c r="E600" s="38">
        <f>'[1]Publikime AL'!E727</f>
        <v>23.57911230354739</v>
      </c>
      <c r="I600" s="21"/>
    </row>
    <row r="601" spans="1:9" x14ac:dyDescent="0.25">
      <c r="A601" s="19"/>
      <c r="C601" s="155">
        <v>114</v>
      </c>
      <c r="D601" s="156">
        <f>'[1]Publikime AL'!D728</f>
        <v>1174.1689903699994</v>
      </c>
      <c r="E601" s="38">
        <f>'[1]Publikime AL'!E728</f>
        <v>29.726870883548827</v>
      </c>
      <c r="I601" s="21"/>
    </row>
    <row r="602" spans="1:9" x14ac:dyDescent="0.25">
      <c r="A602" s="19"/>
      <c r="C602" s="155">
        <v>115</v>
      </c>
      <c r="D602" s="156">
        <f>'[1]Publikime AL'!D729</f>
        <v>1236.2507892299998</v>
      </c>
      <c r="E602" s="38">
        <f>'[1]Publikime AL'!E729</f>
        <v>34.484746493548073</v>
      </c>
      <c r="I602" s="21"/>
    </row>
    <row r="603" spans="1:9" x14ac:dyDescent="0.25">
      <c r="A603" s="19"/>
      <c r="C603" s="155">
        <v>116</v>
      </c>
      <c r="D603" s="156">
        <f>'[1]Publikime AL'!D730</f>
        <v>1224.9187386199999</v>
      </c>
      <c r="E603" s="38">
        <f>'[1]Publikime AL'!E730</f>
        <v>31.591904663548121</v>
      </c>
      <c r="I603" s="21"/>
    </row>
    <row r="604" spans="1:9" x14ac:dyDescent="0.25">
      <c r="A604" s="19"/>
      <c r="C604" s="155">
        <v>117</v>
      </c>
      <c r="D604" s="156">
        <f>'[1]Publikime AL'!D731</f>
        <v>1187.2534929399999</v>
      </c>
      <c r="E604" s="38">
        <f>'[1]Publikime AL'!E731</f>
        <v>31.976230293548497</v>
      </c>
      <c r="I604" s="21"/>
    </row>
    <row r="605" spans="1:9" x14ac:dyDescent="0.25">
      <c r="A605" s="19"/>
      <c r="C605" s="155">
        <v>118</v>
      </c>
      <c r="D605" s="156">
        <f>'[1]Publikime AL'!D732</f>
        <v>1081.3558402200006</v>
      </c>
      <c r="E605" s="38">
        <f>'[1]Publikime AL'!E732</f>
        <v>28.577730983548918</v>
      </c>
      <c r="I605" s="21"/>
    </row>
    <row r="606" spans="1:9" x14ac:dyDescent="0.25">
      <c r="A606" s="19"/>
      <c r="C606" s="155">
        <v>119</v>
      </c>
      <c r="D606" s="156">
        <f>'[1]Publikime AL'!D733</f>
        <v>925.53273348999983</v>
      </c>
      <c r="E606" s="38">
        <f>'[1]Publikime AL'!E733</f>
        <v>24.738617433548598</v>
      </c>
      <c r="I606" s="21"/>
    </row>
    <row r="607" spans="1:9" x14ac:dyDescent="0.25">
      <c r="A607" s="19"/>
      <c r="C607" s="155">
        <v>120</v>
      </c>
      <c r="D607" s="156">
        <f>'[1]Publikime AL'!D734</f>
        <v>749.4240503799997</v>
      </c>
      <c r="E607" s="38">
        <f>'[1]Publikime AL'!E734</f>
        <v>21.051440273547996</v>
      </c>
      <c r="I607" s="21"/>
    </row>
    <row r="608" spans="1:9" x14ac:dyDescent="0.25">
      <c r="A608" s="19"/>
      <c r="C608" s="155">
        <v>121</v>
      </c>
      <c r="D608" s="156">
        <f>'[1]Publikime AL'!D735</f>
        <v>622.14797139999985</v>
      </c>
      <c r="E608" s="38">
        <f>'[1]Publikime AL'!E735</f>
        <v>17.017561343548323</v>
      </c>
      <c r="I608" s="21"/>
    </row>
    <row r="609" spans="1:9" x14ac:dyDescent="0.25">
      <c r="A609" s="19"/>
      <c r="C609" s="155">
        <v>122</v>
      </c>
      <c r="D609" s="156">
        <f>'[1]Publikime AL'!D736</f>
        <v>550.79750944000011</v>
      </c>
      <c r="E609" s="38">
        <f>'[1]Publikime AL'!E736</f>
        <v>15.186935613548599</v>
      </c>
      <c r="I609" s="21"/>
    </row>
    <row r="610" spans="1:9" x14ac:dyDescent="0.25">
      <c r="A610" s="19"/>
      <c r="C610" s="155">
        <v>123</v>
      </c>
      <c r="D610" s="156">
        <f>'[1]Publikime AL'!D737</f>
        <v>515.28410036999992</v>
      </c>
      <c r="E610" s="38">
        <f>'[1]Publikime AL'!E737</f>
        <v>12.982669603548402</v>
      </c>
      <c r="I610" s="21"/>
    </row>
    <row r="611" spans="1:9" x14ac:dyDescent="0.25">
      <c r="A611" s="19"/>
      <c r="C611" s="155">
        <v>124</v>
      </c>
      <c r="D611" s="156">
        <f>'[1]Publikime AL'!D738</f>
        <v>505.76182075999998</v>
      </c>
      <c r="E611" s="38">
        <f>'[1]Publikime AL'!E738</f>
        <v>11.305650593548194</v>
      </c>
      <c r="I611" s="21"/>
    </row>
    <row r="612" spans="1:9" ht="15.75" customHeight="1" x14ac:dyDescent="0.25">
      <c r="A612" s="19"/>
      <c r="C612" s="155">
        <v>125</v>
      </c>
      <c r="D612" s="156">
        <f>'[1]Publikime AL'!D739</f>
        <v>514.69235537999975</v>
      </c>
      <c r="E612" s="38">
        <f>'[1]Publikime AL'!E739</f>
        <v>11.63087591354838</v>
      </c>
      <c r="I612" s="21"/>
    </row>
    <row r="613" spans="1:9" x14ac:dyDescent="0.25">
      <c r="A613" s="19"/>
      <c r="C613" s="155">
        <v>126</v>
      </c>
      <c r="D613" s="156">
        <f>'[1]Publikime AL'!D740</f>
        <v>572.47631424000019</v>
      </c>
      <c r="E613" s="38">
        <f>'[1]Publikime AL'!E740</f>
        <v>12.169315633548422</v>
      </c>
      <c r="I613" s="21"/>
    </row>
    <row r="614" spans="1:9" x14ac:dyDescent="0.25">
      <c r="A614" s="19"/>
      <c r="C614" s="155">
        <v>127</v>
      </c>
      <c r="D614" s="156">
        <f>'[1]Publikime AL'!D741</f>
        <v>708.40275552000003</v>
      </c>
      <c r="E614" s="38">
        <f>'[1]Publikime AL'!E741</f>
        <v>14.84478718354876</v>
      </c>
      <c r="I614" s="21"/>
    </row>
    <row r="615" spans="1:9" x14ac:dyDescent="0.25">
      <c r="A615" s="19"/>
      <c r="C615" s="155">
        <v>128</v>
      </c>
      <c r="D615" s="156">
        <f>'[1]Publikime AL'!D742</f>
        <v>892.62197394999998</v>
      </c>
      <c r="E615" s="38">
        <f>'[1]Publikime AL'!E742</f>
        <v>17.436962983548597</v>
      </c>
      <c r="I615" s="21"/>
    </row>
    <row r="616" spans="1:9" x14ac:dyDescent="0.25">
      <c r="A616" s="19"/>
      <c r="C616" s="155">
        <v>129</v>
      </c>
      <c r="D616" s="156">
        <f>'[1]Publikime AL'!D743</f>
        <v>1036.55191412</v>
      </c>
      <c r="E616" s="38">
        <f>'[1]Publikime AL'!E743</f>
        <v>19.032528293548239</v>
      </c>
      <c r="I616" s="21"/>
    </row>
    <row r="617" spans="1:9" x14ac:dyDescent="0.25">
      <c r="A617" s="19"/>
      <c r="C617" s="155">
        <v>130</v>
      </c>
      <c r="D617" s="156">
        <f>'[1]Publikime AL'!D744</f>
        <v>1077.2275743</v>
      </c>
      <c r="E617" s="38">
        <f>'[1]Publikime AL'!E744</f>
        <v>24.279880863548669</v>
      </c>
      <c r="I617" s="21"/>
    </row>
    <row r="618" spans="1:9" x14ac:dyDescent="0.25">
      <c r="A618" s="19"/>
      <c r="C618" s="155">
        <v>131</v>
      </c>
      <c r="D618" s="156">
        <f>'[1]Publikime AL'!D745</f>
        <v>1081.2406078499998</v>
      </c>
      <c r="E618" s="38">
        <f>'[1]Publikime AL'!E745</f>
        <v>26.482746743548887</v>
      </c>
      <c r="I618" s="21"/>
    </row>
    <row r="619" spans="1:9" x14ac:dyDescent="0.25">
      <c r="A619" s="19"/>
      <c r="C619" s="155">
        <v>132</v>
      </c>
      <c r="D619" s="156">
        <f>'[1]Publikime AL'!D746</f>
        <v>1047.9767736500005</v>
      </c>
      <c r="E619" s="38">
        <f>'[1]Publikime AL'!E746</f>
        <v>26.688691183548144</v>
      </c>
      <c r="I619" s="21"/>
    </row>
    <row r="620" spans="1:9" x14ac:dyDescent="0.25">
      <c r="A620" s="19"/>
      <c r="C620" s="155">
        <v>133</v>
      </c>
      <c r="D620" s="156">
        <f>'[1]Publikime AL'!D747</f>
        <v>1062.5631153799995</v>
      </c>
      <c r="E620" s="38">
        <f>'[1]Publikime AL'!E747</f>
        <v>27.437794433548788</v>
      </c>
      <c r="I620" s="21"/>
    </row>
    <row r="621" spans="1:9" x14ac:dyDescent="0.25">
      <c r="A621" s="19"/>
      <c r="C621" s="155">
        <v>134</v>
      </c>
      <c r="D621" s="156">
        <f>'[1]Publikime AL'!D748</f>
        <v>1071.5635827899998</v>
      </c>
      <c r="E621" s="38">
        <f>'[1]Publikime AL'!E748</f>
        <v>25.023653663548885</v>
      </c>
      <c r="I621" s="21"/>
    </row>
    <row r="622" spans="1:9" x14ac:dyDescent="0.25">
      <c r="A622" s="19"/>
      <c r="C622" s="155">
        <v>135</v>
      </c>
      <c r="D622" s="156">
        <f>'[1]Publikime AL'!D749</f>
        <v>1083.6484741800004</v>
      </c>
      <c r="E622" s="38">
        <f>'[1]Publikime AL'!E749</f>
        <v>23.083022253548734</v>
      </c>
      <c r="I622" s="21"/>
    </row>
    <row r="623" spans="1:9" x14ac:dyDescent="0.25">
      <c r="A623" s="19"/>
      <c r="C623" s="155">
        <v>136</v>
      </c>
      <c r="D623" s="156">
        <f>'[1]Publikime AL'!D750</f>
        <v>1067.2345721999995</v>
      </c>
      <c r="E623" s="38">
        <f>'[1]Publikime AL'!E750</f>
        <v>22.567890803547925</v>
      </c>
      <c r="I623" s="21"/>
    </row>
    <row r="624" spans="1:9" x14ac:dyDescent="0.25">
      <c r="A624" s="19"/>
      <c r="C624" s="155">
        <v>137</v>
      </c>
      <c r="D624" s="156">
        <f>'[1]Publikime AL'!D751</f>
        <v>1080.32784795</v>
      </c>
      <c r="E624" s="38">
        <f>'[1]Publikime AL'!E751</f>
        <v>23.970092433547734</v>
      </c>
      <c r="I624" s="21"/>
    </row>
    <row r="625" spans="1:9" x14ac:dyDescent="0.25">
      <c r="A625" s="19"/>
      <c r="C625" s="155">
        <v>138</v>
      </c>
      <c r="D625" s="156">
        <f>'[1]Publikime AL'!D752</f>
        <v>1161.4551965799997</v>
      </c>
      <c r="E625" s="38">
        <f>'[1]Publikime AL'!E752</f>
        <v>26.59250398354834</v>
      </c>
      <c r="I625" s="21"/>
    </row>
    <row r="626" spans="1:9" x14ac:dyDescent="0.25">
      <c r="A626" s="19"/>
      <c r="C626" s="155">
        <v>139</v>
      </c>
      <c r="D626" s="156">
        <f>'[1]Publikime AL'!D753</f>
        <v>1193.7467137399999</v>
      </c>
      <c r="E626" s="38">
        <f>'[1]Publikime AL'!E753</f>
        <v>27.185559353547887</v>
      </c>
      <c r="I626" s="21"/>
    </row>
    <row r="627" spans="1:9" x14ac:dyDescent="0.25">
      <c r="A627" s="19"/>
      <c r="C627" s="155">
        <v>140</v>
      </c>
      <c r="D627" s="156">
        <f>'[1]Publikime AL'!D754</f>
        <v>1169.7987643000001</v>
      </c>
      <c r="E627" s="38">
        <f>'[1]Publikime AL'!E754</f>
        <v>25.649583483547985</v>
      </c>
      <c r="I627" s="21"/>
    </row>
    <row r="628" spans="1:9" x14ac:dyDescent="0.25">
      <c r="A628" s="19"/>
      <c r="C628" s="155">
        <v>141</v>
      </c>
      <c r="D628" s="156">
        <f>'[1]Publikime AL'!D755</f>
        <v>1124.6979979099997</v>
      </c>
      <c r="E628" s="38">
        <f>'[1]Publikime AL'!E755</f>
        <v>23.699473093549159</v>
      </c>
      <c r="I628" s="21"/>
    </row>
    <row r="629" spans="1:9" x14ac:dyDescent="0.25">
      <c r="A629" s="19"/>
      <c r="C629" s="155">
        <v>142</v>
      </c>
      <c r="D629" s="156">
        <f>'[1]Publikime AL'!D756</f>
        <v>1008.9952343900003</v>
      </c>
      <c r="E629" s="38">
        <f>'[1]Publikime AL'!E756</f>
        <v>20.413549223548671</v>
      </c>
      <c r="I629" s="21"/>
    </row>
    <row r="630" spans="1:9" x14ac:dyDescent="0.25">
      <c r="A630" s="19"/>
      <c r="C630" s="155">
        <v>143</v>
      </c>
      <c r="D630" s="156">
        <f>'[1]Publikime AL'!D757</f>
        <v>867.89120434000017</v>
      </c>
      <c r="E630" s="38">
        <f>'[1]Publikime AL'!E757</f>
        <v>16.054564423548072</v>
      </c>
      <c r="I630" s="21"/>
    </row>
    <row r="631" spans="1:9" x14ac:dyDescent="0.25">
      <c r="A631" s="19"/>
      <c r="C631" s="155">
        <v>144</v>
      </c>
      <c r="D631" s="156">
        <f>'[1]Publikime AL'!D758</f>
        <v>737.48613897999985</v>
      </c>
      <c r="E631" s="38">
        <f>'[1]Publikime AL'!E758</f>
        <v>14.866597183548265</v>
      </c>
      <c r="I631" s="21"/>
    </row>
    <row r="632" spans="1:9" x14ac:dyDescent="0.25">
      <c r="A632" s="19"/>
      <c r="C632" s="155">
        <v>145</v>
      </c>
      <c r="D632" s="156">
        <f>'[1]Publikime AL'!D759</f>
        <v>622.91887960999998</v>
      </c>
      <c r="E632" s="38">
        <f>'[1]Publikime AL'!E759</f>
        <v>13.091186773548316</v>
      </c>
      <c r="I632" s="21"/>
    </row>
    <row r="633" spans="1:9" x14ac:dyDescent="0.25">
      <c r="A633" s="19"/>
      <c r="C633" s="155">
        <v>146</v>
      </c>
      <c r="D633" s="156">
        <f>'[1]Publikime AL'!D760</f>
        <v>541.44955000999994</v>
      </c>
      <c r="E633" s="38">
        <f>'[1]Publikime AL'!E760</f>
        <v>11.833218123548249</v>
      </c>
      <c r="I633" s="21"/>
    </row>
    <row r="634" spans="1:9" x14ac:dyDescent="0.25">
      <c r="A634" s="19"/>
      <c r="C634" s="155">
        <v>147</v>
      </c>
      <c r="D634" s="156">
        <f>'[1]Publikime AL'!D761</f>
        <v>482.09390937000001</v>
      </c>
      <c r="E634" s="38">
        <f>'[1]Publikime AL'!E761</f>
        <v>13.070056943548479</v>
      </c>
      <c r="I634" s="21"/>
    </row>
    <row r="635" spans="1:9" x14ac:dyDescent="0.25">
      <c r="A635" s="19"/>
      <c r="C635" s="155">
        <v>148</v>
      </c>
      <c r="D635" s="156">
        <f>'[1]Publikime AL'!D762</f>
        <v>453.33441400999993</v>
      </c>
      <c r="E635" s="38">
        <f>'[1]Publikime AL'!E762</f>
        <v>14.377116003548053</v>
      </c>
      <c r="I635" s="21"/>
    </row>
    <row r="636" spans="1:9" x14ac:dyDescent="0.25">
      <c r="A636" s="19"/>
      <c r="C636" s="155">
        <v>149</v>
      </c>
      <c r="D636" s="156">
        <f>'[1]Publikime AL'!D763</f>
        <v>459.00352186000009</v>
      </c>
      <c r="E636" s="38">
        <f>'[1]Publikime AL'!E763</f>
        <v>18.727498463548386</v>
      </c>
      <c r="I636" s="21"/>
    </row>
    <row r="637" spans="1:9" x14ac:dyDescent="0.25">
      <c r="A637" s="19"/>
      <c r="C637" s="155">
        <v>150</v>
      </c>
      <c r="D637" s="156">
        <f>'[1]Publikime AL'!D764</f>
        <v>488.21769853000006</v>
      </c>
      <c r="E637" s="38">
        <f>'[1]Publikime AL'!E764</f>
        <v>16.082014633548738</v>
      </c>
      <c r="I637" s="21"/>
    </row>
    <row r="638" spans="1:9" x14ac:dyDescent="0.25">
      <c r="A638" s="19"/>
      <c r="C638" s="155">
        <v>151</v>
      </c>
      <c r="D638" s="156">
        <f>'[1]Publikime AL'!D765</f>
        <v>564.43322597000019</v>
      </c>
      <c r="E638" s="38">
        <f>'[1]Publikime AL'!E765</f>
        <v>13.124328933548441</v>
      </c>
      <c r="I638" s="21"/>
    </row>
    <row r="639" spans="1:9" x14ac:dyDescent="0.25">
      <c r="A639" s="19"/>
      <c r="C639" s="155">
        <v>152</v>
      </c>
      <c r="D639" s="156">
        <f>'[1]Publikime AL'!D766</f>
        <v>695.15674312999977</v>
      </c>
      <c r="E639" s="38">
        <f>'[1]Publikime AL'!E766</f>
        <v>14.172082743548344</v>
      </c>
      <c r="I639" s="21"/>
    </row>
    <row r="640" spans="1:9" x14ac:dyDescent="0.25">
      <c r="A640" s="19"/>
      <c r="C640" s="155">
        <v>153</v>
      </c>
      <c r="D640" s="156">
        <f>'[1]Publikime AL'!D767</f>
        <v>835.5631222400001</v>
      </c>
      <c r="E640" s="38">
        <f>'[1]Publikime AL'!E767</f>
        <v>15.969708643548756</v>
      </c>
      <c r="I640" s="21"/>
    </row>
    <row r="641" spans="1:9" x14ac:dyDescent="0.25">
      <c r="A641" s="19"/>
      <c r="C641" s="155">
        <v>154</v>
      </c>
      <c r="D641" s="156">
        <f>'[1]Publikime AL'!D768</f>
        <v>931.9530293200005</v>
      </c>
      <c r="E641" s="38">
        <f>'[1]Publikime AL'!E768</f>
        <v>20.341859733548063</v>
      </c>
      <c r="I641" s="21"/>
    </row>
    <row r="642" spans="1:9" x14ac:dyDescent="0.25">
      <c r="A642" s="19"/>
      <c r="C642" s="155">
        <v>155</v>
      </c>
      <c r="D642" s="156">
        <f>'[1]Publikime AL'!D769</f>
        <v>975.80724285000031</v>
      </c>
      <c r="E642" s="38">
        <f>'[1]Publikime AL'!E769</f>
        <v>22.929358133548249</v>
      </c>
      <c r="I642" s="21"/>
    </row>
    <row r="643" spans="1:9" x14ac:dyDescent="0.25">
      <c r="A643" s="19"/>
      <c r="C643" s="155">
        <v>156</v>
      </c>
      <c r="D643" s="156">
        <f>'[1]Publikime AL'!D770</f>
        <v>999.40694486999973</v>
      </c>
      <c r="E643" s="38">
        <f>'[1]Publikime AL'!E770</f>
        <v>23.562888403548186</v>
      </c>
      <c r="I643" s="21"/>
    </row>
    <row r="644" spans="1:9" x14ac:dyDescent="0.25">
      <c r="A644" s="19"/>
      <c r="C644" s="155">
        <v>157</v>
      </c>
      <c r="D644" s="156">
        <f>'[1]Publikime AL'!D771</f>
        <v>1003.41389624</v>
      </c>
      <c r="E644" s="38">
        <f>'[1]Publikime AL'!E771</f>
        <v>23.531251213548103</v>
      </c>
      <c r="I644" s="21"/>
    </row>
    <row r="645" spans="1:9" x14ac:dyDescent="0.25">
      <c r="A645" s="19"/>
      <c r="C645" s="155">
        <v>158</v>
      </c>
      <c r="D645" s="156">
        <f>'[1]Publikime AL'!D772</f>
        <v>992.06258546999982</v>
      </c>
      <c r="E645" s="38">
        <f>'[1]Publikime AL'!E772</f>
        <v>23.157158963548227</v>
      </c>
      <c r="I645" s="21"/>
    </row>
    <row r="646" spans="1:9" x14ac:dyDescent="0.25">
      <c r="A646" s="19"/>
      <c r="C646" s="155">
        <v>159</v>
      </c>
      <c r="D646" s="156">
        <f>'[1]Publikime AL'!D773</f>
        <v>967.33146428000032</v>
      </c>
      <c r="E646" s="38">
        <f>'[1]Publikime AL'!E773</f>
        <v>21.467938283549074</v>
      </c>
      <c r="I646" s="21"/>
    </row>
    <row r="647" spans="1:9" x14ac:dyDescent="0.25">
      <c r="A647" s="19"/>
      <c r="C647" s="155">
        <v>160</v>
      </c>
      <c r="D647" s="156">
        <f>'[1]Publikime AL'!D774</f>
        <v>971.82847203000063</v>
      </c>
      <c r="E647" s="38">
        <f>'[1]Publikime AL'!E774</f>
        <v>21.899361953548578</v>
      </c>
      <c r="I647" s="21"/>
    </row>
    <row r="648" spans="1:9" x14ac:dyDescent="0.25">
      <c r="A648" s="19"/>
      <c r="C648" s="155">
        <v>161</v>
      </c>
      <c r="D648" s="156">
        <f>'[1]Publikime AL'!D775</f>
        <v>1003.8761481300003</v>
      </c>
      <c r="E648" s="38">
        <f>'[1]Publikime AL'!E775</f>
        <v>22.849355623548036</v>
      </c>
      <c r="I648" s="21"/>
    </row>
    <row r="649" spans="1:9" x14ac:dyDescent="0.25">
      <c r="A649" s="19"/>
      <c r="C649" s="155">
        <v>162</v>
      </c>
      <c r="D649" s="156">
        <f>'[1]Publikime AL'!D776</f>
        <v>1104.6619469600005</v>
      </c>
      <c r="E649" s="38">
        <f>'[1]Publikime AL'!E776</f>
        <v>26.867740643548359</v>
      </c>
      <c r="I649" s="21"/>
    </row>
    <row r="650" spans="1:9" x14ac:dyDescent="0.25">
      <c r="A650" s="19"/>
      <c r="C650" s="155">
        <v>163</v>
      </c>
      <c r="D650" s="156">
        <f>'[1]Publikime AL'!D777</f>
        <v>1160.9027997999999</v>
      </c>
      <c r="E650" s="38">
        <f>'[1]Publikime AL'!E777</f>
        <v>34.186804023548575</v>
      </c>
      <c r="I650" s="21"/>
    </row>
    <row r="651" spans="1:9" x14ac:dyDescent="0.25">
      <c r="A651" s="19"/>
      <c r="C651" s="155">
        <v>164</v>
      </c>
      <c r="D651" s="156">
        <f>'[1]Publikime AL'!D778</f>
        <v>1162.1814181100003</v>
      </c>
      <c r="E651" s="38">
        <f>'[1]Publikime AL'!E778</f>
        <v>35.545783853548755</v>
      </c>
      <c r="I651" s="21"/>
    </row>
    <row r="652" spans="1:9" x14ac:dyDescent="0.25">
      <c r="A652" s="19"/>
      <c r="C652" s="155">
        <v>165</v>
      </c>
      <c r="D652" s="156">
        <f>'[1]Publikime AL'!D779</f>
        <v>1142.4445327400003</v>
      </c>
      <c r="E652" s="38">
        <f>'[1]Publikime AL'!E779</f>
        <v>30.835692993548719</v>
      </c>
      <c r="I652" s="21"/>
    </row>
    <row r="653" spans="1:9" x14ac:dyDescent="0.25">
      <c r="A653" s="19"/>
      <c r="C653" s="155">
        <v>166</v>
      </c>
      <c r="D653" s="156">
        <f>'[1]Publikime AL'!D780</f>
        <v>1041.9655757000003</v>
      </c>
      <c r="E653" s="38">
        <f>'[1]Publikime AL'!E780</f>
        <v>24.80235442354865</v>
      </c>
      <c r="I653" s="21"/>
    </row>
    <row r="654" spans="1:9" x14ac:dyDescent="0.25">
      <c r="A654" s="19"/>
      <c r="C654" s="155">
        <v>167</v>
      </c>
      <c r="D654" s="156">
        <f>'[1]Publikime AL'!D781</f>
        <v>882.11068982000006</v>
      </c>
      <c r="E654" s="38">
        <f>'[1]Publikime AL'!E781</f>
        <v>21.918810123548383</v>
      </c>
      <c r="I654" s="21"/>
    </row>
    <row r="655" spans="1:9" x14ac:dyDescent="0.25">
      <c r="A655" s="19"/>
      <c r="C655" s="157">
        <v>168</v>
      </c>
      <c r="D655" s="156">
        <f>'[1]Publikime AL'!D782</f>
        <v>711.87146861999997</v>
      </c>
      <c r="E655" s="38">
        <f>'[1]Publikime AL'!E782</f>
        <v>17.098173183548738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f>'[1]Publikime AL'!D815</f>
        <v>22000</v>
      </c>
      <c r="E660" s="163">
        <f>'[1]Publikime AL'!E815</f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f>'[1]Publikime AL'!D816</f>
        <v>21000</v>
      </c>
      <c r="E661" s="163">
        <f>'[1]Publikime AL'!E816</f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f>'[1]Publikime AL'!D817</f>
        <v>20000</v>
      </c>
      <c r="E662" s="163">
        <f>'[1]Publikime AL'!E817</f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f>'[1]Publikime AL'!D818</f>
        <v>19000</v>
      </c>
      <c r="E663" s="163">
        <f>'[1]Publikime AL'!E818</f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f>'[1]Publikime AL'!D819</f>
        <v>19000</v>
      </c>
      <c r="E664" s="163">
        <f>'[1]Publikime AL'!E819</f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f>'[1]Publikime AL'!D820</f>
        <v>19000</v>
      </c>
      <c r="E665" s="163">
        <f>'[1]Publikime AL'!E820</f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f>'[1]Publikime AL'!D821</f>
        <v>20000</v>
      </c>
      <c r="E666" s="163">
        <f>'[1]Publikime AL'!E821</f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f>'[1]Publikime AL'!D822</f>
        <v>20000</v>
      </c>
      <c r="E667" s="163">
        <f>'[1]Publikime AL'!E822</f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f>'[1]Publikime AL'!D823</f>
        <v>19000</v>
      </c>
      <c r="E668" s="163">
        <f>'[1]Publikime AL'!E823</f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f>'[1]Publikime AL'!D824</f>
        <v>20000</v>
      </c>
      <c r="E669" s="163">
        <f>'[1]Publikime AL'!E824</f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f>'[1]Publikime AL'!D825</f>
        <v>21000</v>
      </c>
      <c r="E670" s="163">
        <f>'[1]Publikime AL'!E825</f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f>'[1]Publikime AL'!D826</f>
        <v>22000</v>
      </c>
      <c r="E671" s="163">
        <f>'[1]Publikime AL'!E826</f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tr">
        <f>'[1]W-1'!B217</f>
        <v>05-02-2024</v>
      </c>
      <c r="C675" s="222" t="str">
        <f>'[1]W-1'!C217</f>
        <v>06-02-2024</v>
      </c>
      <c r="D675" s="222" t="str">
        <f>'[1]W-1'!D217</f>
        <v>07-02-2024</v>
      </c>
      <c r="E675" s="222" t="str">
        <f>'[1]W-1'!E217</f>
        <v>08-02-2024</v>
      </c>
      <c r="F675" s="222" t="str">
        <f>'[1]W-1'!F217</f>
        <v>09-02-2024</v>
      </c>
      <c r="G675" s="222" t="str">
        <f>'[1]W-1'!G217</f>
        <v>10-02-2024</v>
      </c>
      <c r="H675" s="222" t="str">
        <f>'[1]W-1'!H217</f>
        <v>11-02-2024</v>
      </c>
      <c r="I675" s="150"/>
    </row>
    <row r="676" spans="1:9" x14ac:dyDescent="0.25">
      <c r="A676" s="29" t="s">
        <v>11</v>
      </c>
      <c r="B676" s="28">
        <f>'[1]W-1'!B218</f>
        <v>11</v>
      </c>
      <c r="C676" s="28">
        <f>'[1]W-1'!C218</f>
        <v>11</v>
      </c>
      <c r="D676" s="28">
        <f>'[1]W-1'!D218</f>
        <v>11</v>
      </c>
      <c r="E676" s="28">
        <f>'[1]W-1'!E218</f>
        <v>11</v>
      </c>
      <c r="F676" s="28">
        <f>'[1]W-1'!F218</f>
        <v>11</v>
      </c>
      <c r="G676" s="28">
        <f>'[1]W-1'!G218</f>
        <v>11</v>
      </c>
      <c r="H676" s="28">
        <f>'[1]W-1'!H218</f>
        <v>11</v>
      </c>
      <c r="I676" s="150"/>
    </row>
    <row r="677" spans="1:9" x14ac:dyDescent="0.25">
      <c r="A677" s="29" t="s">
        <v>12</v>
      </c>
      <c r="B677" s="28">
        <f>'[1]W-1'!B219</f>
        <v>40</v>
      </c>
      <c r="C677" s="28">
        <f>'[1]W-1'!C219</f>
        <v>40</v>
      </c>
      <c r="D677" s="28">
        <f>'[1]W-1'!D219</f>
        <v>40</v>
      </c>
      <c r="E677" s="28">
        <f>'[1]W-1'!E219</f>
        <v>40</v>
      </c>
      <c r="F677" s="28">
        <f>'[1]W-1'!F219</f>
        <v>40</v>
      </c>
      <c r="G677" s="28">
        <f>'[1]W-1'!G219</f>
        <v>40</v>
      </c>
      <c r="H677" s="28">
        <f>'[1]W-1'!H219</f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2024-02-21T08:54:28Z</dcterms:created>
  <dcterms:modified xsi:type="dcterms:W3CDTF">2024-02-21T08:55:59Z</dcterms:modified>
</cp:coreProperties>
</file>