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dritan.marku\Desktop\Poblikime ne web OST\Per publikim\"/>
    </mc:Choice>
  </mc:AlternateContent>
  <xr:revisionPtr revIDLastSave="0" documentId="13_ncr:1_{EABD189F-66E9-4D50-ADDE-2117936F3336}" xr6:coauthVersionLast="47" xr6:coauthVersionMax="47" xr10:uidLastSave="{00000000-0000-0000-0000-000000000000}"/>
  <bookViews>
    <workbookView xWindow="-120" yWindow="-120" windowWidth="29040" windowHeight="15720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74" i="2" l="1"/>
  <c r="G674" i="2"/>
  <c r="F674" i="2"/>
  <c r="E674" i="2"/>
  <c r="D674" i="2"/>
  <c r="C674" i="2"/>
  <c r="B674" i="2"/>
  <c r="H673" i="2"/>
  <c r="G673" i="2"/>
  <c r="F673" i="2"/>
  <c r="E673" i="2"/>
  <c r="D673" i="2"/>
  <c r="C673" i="2"/>
  <c r="B673" i="2"/>
  <c r="H672" i="2"/>
  <c r="G672" i="2"/>
  <c r="F672" i="2"/>
  <c r="E672" i="2"/>
  <c r="D672" i="2"/>
  <c r="C672" i="2"/>
  <c r="B672" i="2"/>
  <c r="E668" i="2"/>
  <c r="D668" i="2"/>
  <c r="E667" i="2"/>
  <c r="D667" i="2"/>
  <c r="E666" i="2"/>
  <c r="D666" i="2"/>
  <c r="E665" i="2"/>
  <c r="D665" i="2"/>
  <c r="E664" i="2"/>
  <c r="D664" i="2"/>
  <c r="E663" i="2"/>
  <c r="D663" i="2"/>
  <c r="E662" i="2"/>
  <c r="D662" i="2"/>
  <c r="E661" i="2"/>
  <c r="D661" i="2"/>
  <c r="E660" i="2"/>
  <c r="D660" i="2"/>
  <c r="E659" i="2"/>
  <c r="D659" i="2"/>
  <c r="E658" i="2"/>
  <c r="D658" i="2"/>
  <c r="E657" i="2"/>
  <c r="D657" i="2"/>
  <c r="E652" i="2"/>
  <c r="D652" i="2"/>
  <c r="E651" i="2"/>
  <c r="D651" i="2"/>
  <c r="E650" i="2"/>
  <c r="D650" i="2"/>
  <c r="E649" i="2"/>
  <c r="D649" i="2"/>
  <c r="E648" i="2"/>
  <c r="D648" i="2"/>
  <c r="E647" i="2"/>
  <c r="D647" i="2"/>
  <c r="E646" i="2"/>
  <c r="D646" i="2"/>
  <c r="E645" i="2"/>
  <c r="D645" i="2"/>
  <c r="E644" i="2"/>
  <c r="D644" i="2"/>
  <c r="E643" i="2"/>
  <c r="D643" i="2"/>
  <c r="E642" i="2"/>
  <c r="D642" i="2"/>
  <c r="E641" i="2"/>
  <c r="D641" i="2"/>
  <c r="E640" i="2"/>
  <c r="D640" i="2"/>
  <c r="E639" i="2"/>
  <c r="D639" i="2"/>
  <c r="E638" i="2"/>
  <c r="D638" i="2"/>
  <c r="E637" i="2"/>
  <c r="D637" i="2"/>
  <c r="E636" i="2"/>
  <c r="D636" i="2"/>
  <c r="E635" i="2"/>
  <c r="D635" i="2"/>
  <c r="E634" i="2"/>
  <c r="D634" i="2"/>
  <c r="E633" i="2"/>
  <c r="D633" i="2"/>
  <c r="E632" i="2"/>
  <c r="D632" i="2"/>
  <c r="E631" i="2"/>
  <c r="D631" i="2"/>
  <c r="E630" i="2"/>
  <c r="D630" i="2"/>
  <c r="E629" i="2"/>
  <c r="D629" i="2"/>
  <c r="E628" i="2"/>
  <c r="D628" i="2"/>
  <c r="E627" i="2"/>
  <c r="D627" i="2"/>
  <c r="E626" i="2"/>
  <c r="D626" i="2"/>
  <c r="E625" i="2"/>
  <c r="D625" i="2"/>
  <c r="E624" i="2"/>
  <c r="D624" i="2"/>
  <c r="E623" i="2"/>
  <c r="D623" i="2"/>
  <c r="E622" i="2"/>
  <c r="D622" i="2"/>
  <c r="E621" i="2"/>
  <c r="D621" i="2"/>
  <c r="E620" i="2"/>
  <c r="D620" i="2"/>
  <c r="E619" i="2"/>
  <c r="D619" i="2"/>
  <c r="E618" i="2"/>
  <c r="D618" i="2"/>
  <c r="E617" i="2"/>
  <c r="D617" i="2"/>
  <c r="E616" i="2"/>
  <c r="D616" i="2"/>
  <c r="E615" i="2"/>
  <c r="D615" i="2"/>
  <c r="E614" i="2"/>
  <c r="D614" i="2"/>
  <c r="E613" i="2"/>
  <c r="D613" i="2"/>
  <c r="E612" i="2"/>
  <c r="D612" i="2"/>
  <c r="E611" i="2"/>
  <c r="D611" i="2"/>
  <c r="E610" i="2"/>
  <c r="D610" i="2"/>
  <c r="E609" i="2"/>
  <c r="D609" i="2"/>
  <c r="E608" i="2"/>
  <c r="D608" i="2"/>
  <c r="E607" i="2"/>
  <c r="D607" i="2"/>
  <c r="E606" i="2"/>
  <c r="D606" i="2"/>
  <c r="E605" i="2"/>
  <c r="D605" i="2"/>
  <c r="E604" i="2"/>
  <c r="D604" i="2"/>
  <c r="E603" i="2"/>
  <c r="D603" i="2"/>
  <c r="E602" i="2"/>
  <c r="D602" i="2"/>
  <c r="E601" i="2"/>
  <c r="D601" i="2"/>
  <c r="E600" i="2"/>
  <c r="D600" i="2"/>
  <c r="E599" i="2"/>
  <c r="D599" i="2"/>
  <c r="E598" i="2"/>
  <c r="D598" i="2"/>
  <c r="E597" i="2"/>
  <c r="D597" i="2"/>
  <c r="E596" i="2"/>
  <c r="D596" i="2"/>
  <c r="E595" i="2"/>
  <c r="D595" i="2"/>
  <c r="E594" i="2"/>
  <c r="D594" i="2"/>
  <c r="E593" i="2"/>
  <c r="D593" i="2"/>
  <c r="E592" i="2"/>
  <c r="D592" i="2"/>
  <c r="E591" i="2"/>
  <c r="D591" i="2"/>
  <c r="E590" i="2"/>
  <c r="D590" i="2"/>
  <c r="E589" i="2"/>
  <c r="D589" i="2"/>
  <c r="E588" i="2"/>
  <c r="D588" i="2"/>
  <c r="E587" i="2"/>
  <c r="D587" i="2"/>
  <c r="E586" i="2"/>
  <c r="D586" i="2"/>
  <c r="E585" i="2"/>
  <c r="D585" i="2"/>
  <c r="E584" i="2"/>
  <c r="D584" i="2"/>
  <c r="E583" i="2"/>
  <c r="D583" i="2"/>
  <c r="E582" i="2"/>
  <c r="D582" i="2"/>
  <c r="E581" i="2"/>
  <c r="D581" i="2"/>
  <c r="E580" i="2"/>
  <c r="D580" i="2"/>
  <c r="E579" i="2"/>
  <c r="D579" i="2"/>
  <c r="E578" i="2"/>
  <c r="D578" i="2"/>
  <c r="E577" i="2"/>
  <c r="D577" i="2"/>
  <c r="E576" i="2"/>
  <c r="D576" i="2"/>
  <c r="E575" i="2"/>
  <c r="D575" i="2"/>
  <c r="E574" i="2"/>
  <c r="D574" i="2"/>
  <c r="E573" i="2"/>
  <c r="D573" i="2"/>
  <c r="E572" i="2"/>
  <c r="D572" i="2"/>
  <c r="E571" i="2"/>
  <c r="D571" i="2"/>
  <c r="E570" i="2"/>
  <c r="D570" i="2"/>
  <c r="E569" i="2"/>
  <c r="D569" i="2"/>
  <c r="E568" i="2"/>
  <c r="D568" i="2"/>
  <c r="E567" i="2"/>
  <c r="D567" i="2"/>
  <c r="E566" i="2"/>
  <c r="D566" i="2"/>
  <c r="E565" i="2"/>
  <c r="D565" i="2"/>
  <c r="E564" i="2"/>
  <c r="D564" i="2"/>
  <c r="E563" i="2"/>
  <c r="D563" i="2"/>
  <c r="E562" i="2"/>
  <c r="D562" i="2"/>
  <c r="E561" i="2"/>
  <c r="D561" i="2"/>
  <c r="E560" i="2"/>
  <c r="D560" i="2"/>
  <c r="E559" i="2"/>
  <c r="D559" i="2"/>
  <c r="E558" i="2"/>
  <c r="D558" i="2"/>
  <c r="E557" i="2"/>
  <c r="D557" i="2"/>
  <c r="E556" i="2"/>
  <c r="D556" i="2"/>
  <c r="E555" i="2"/>
  <c r="D555" i="2"/>
  <c r="E554" i="2"/>
  <c r="D554" i="2"/>
  <c r="E553" i="2"/>
  <c r="D553" i="2"/>
  <c r="E552" i="2"/>
  <c r="D552" i="2"/>
  <c r="E551" i="2"/>
  <c r="D551" i="2"/>
  <c r="E550" i="2"/>
  <c r="D550" i="2"/>
  <c r="E549" i="2"/>
  <c r="D549" i="2"/>
  <c r="E548" i="2"/>
  <c r="D548" i="2"/>
  <c r="E547" i="2"/>
  <c r="D547" i="2"/>
  <c r="E546" i="2"/>
  <c r="D546" i="2"/>
  <c r="E545" i="2"/>
  <c r="D545" i="2"/>
  <c r="E544" i="2"/>
  <c r="D544" i="2"/>
  <c r="E543" i="2"/>
  <c r="D543" i="2"/>
  <c r="E542" i="2"/>
  <c r="D542" i="2"/>
  <c r="E541" i="2"/>
  <c r="D541" i="2"/>
  <c r="E540" i="2"/>
  <c r="D540" i="2"/>
  <c r="E539" i="2"/>
  <c r="D539" i="2"/>
  <c r="E538" i="2"/>
  <c r="D538" i="2"/>
  <c r="E537" i="2"/>
  <c r="D537" i="2"/>
  <c r="E536" i="2"/>
  <c r="D536" i="2"/>
  <c r="E535" i="2"/>
  <c r="D535" i="2"/>
  <c r="E534" i="2"/>
  <c r="D534" i="2"/>
  <c r="E533" i="2"/>
  <c r="D533" i="2"/>
  <c r="E532" i="2"/>
  <c r="D532" i="2"/>
  <c r="E531" i="2"/>
  <c r="D531" i="2"/>
  <c r="E530" i="2"/>
  <c r="D530" i="2"/>
  <c r="E529" i="2"/>
  <c r="D529" i="2"/>
  <c r="E528" i="2"/>
  <c r="D528" i="2"/>
  <c r="E527" i="2"/>
  <c r="D527" i="2"/>
  <c r="E526" i="2"/>
  <c r="D526" i="2"/>
  <c r="E525" i="2"/>
  <c r="D525" i="2"/>
  <c r="E524" i="2"/>
  <c r="D524" i="2"/>
  <c r="E523" i="2"/>
  <c r="D523" i="2"/>
  <c r="E522" i="2"/>
  <c r="D522" i="2"/>
  <c r="E521" i="2"/>
  <c r="D521" i="2"/>
  <c r="E520" i="2"/>
  <c r="D520" i="2"/>
  <c r="E519" i="2"/>
  <c r="D519" i="2"/>
  <c r="E518" i="2"/>
  <c r="D518" i="2"/>
  <c r="E517" i="2"/>
  <c r="D517" i="2"/>
  <c r="E516" i="2"/>
  <c r="D516" i="2"/>
  <c r="E515" i="2"/>
  <c r="D515" i="2"/>
  <c r="E514" i="2"/>
  <c r="D514" i="2"/>
  <c r="E513" i="2"/>
  <c r="D513" i="2"/>
  <c r="E512" i="2"/>
  <c r="D512" i="2"/>
  <c r="E511" i="2"/>
  <c r="D511" i="2"/>
  <c r="E510" i="2"/>
  <c r="D510" i="2"/>
  <c r="E509" i="2"/>
  <c r="D509" i="2"/>
  <c r="E508" i="2"/>
  <c r="D508" i="2"/>
  <c r="E507" i="2"/>
  <c r="D507" i="2"/>
  <c r="E506" i="2"/>
  <c r="D506" i="2"/>
  <c r="E505" i="2"/>
  <c r="D505" i="2"/>
  <c r="E504" i="2"/>
  <c r="D504" i="2"/>
  <c r="E503" i="2"/>
  <c r="D503" i="2"/>
  <c r="E502" i="2"/>
  <c r="D502" i="2"/>
  <c r="E501" i="2"/>
  <c r="D501" i="2"/>
  <c r="E500" i="2"/>
  <c r="D500" i="2"/>
  <c r="E499" i="2"/>
  <c r="D499" i="2"/>
  <c r="E498" i="2"/>
  <c r="D498" i="2"/>
  <c r="E497" i="2"/>
  <c r="D497" i="2"/>
  <c r="E496" i="2"/>
  <c r="D496" i="2"/>
  <c r="E495" i="2"/>
  <c r="D495" i="2"/>
  <c r="E494" i="2"/>
  <c r="D494" i="2"/>
  <c r="E493" i="2"/>
  <c r="D493" i="2"/>
  <c r="E492" i="2"/>
  <c r="D492" i="2"/>
  <c r="E491" i="2"/>
  <c r="D491" i="2"/>
  <c r="E490" i="2"/>
  <c r="D490" i="2"/>
  <c r="E489" i="2"/>
  <c r="D489" i="2"/>
  <c r="E488" i="2"/>
  <c r="D488" i="2"/>
  <c r="E487" i="2"/>
  <c r="D487" i="2"/>
  <c r="E486" i="2"/>
  <c r="D486" i="2"/>
  <c r="E485" i="2"/>
  <c r="D485" i="2"/>
  <c r="H454" i="2"/>
  <c r="G454" i="2"/>
  <c r="F454" i="2"/>
  <c r="E454" i="2"/>
  <c r="D454" i="2"/>
  <c r="C454" i="2"/>
  <c r="B454" i="2"/>
  <c r="H453" i="2"/>
  <c r="G453" i="2"/>
  <c r="F453" i="2"/>
  <c r="E453" i="2"/>
  <c r="D453" i="2"/>
  <c r="C453" i="2"/>
  <c r="B453" i="2"/>
  <c r="H452" i="2"/>
  <c r="G452" i="2"/>
  <c r="F452" i="2"/>
  <c r="E452" i="2"/>
  <c r="D452" i="2"/>
  <c r="C452" i="2"/>
  <c r="B452" i="2"/>
  <c r="H451" i="2"/>
  <c r="G451" i="2"/>
  <c r="F451" i="2"/>
  <c r="E451" i="2"/>
  <c r="D451" i="2"/>
  <c r="C451" i="2"/>
  <c r="B451" i="2"/>
  <c r="H450" i="2"/>
  <c r="G450" i="2"/>
  <c r="F450" i="2"/>
  <c r="E450" i="2"/>
  <c r="D450" i="2"/>
  <c r="C450" i="2"/>
  <c r="B450" i="2"/>
  <c r="H449" i="2"/>
  <c r="G449" i="2"/>
  <c r="F449" i="2"/>
  <c r="E449" i="2"/>
  <c r="D449" i="2"/>
  <c r="C449" i="2"/>
  <c r="B449" i="2"/>
  <c r="H448" i="2"/>
  <c r="G448" i="2"/>
  <c r="F448" i="2"/>
  <c r="E448" i="2"/>
  <c r="D448" i="2"/>
  <c r="C448" i="2"/>
  <c r="B448" i="2"/>
  <c r="H447" i="2"/>
  <c r="G447" i="2"/>
  <c r="F447" i="2"/>
  <c r="E447" i="2"/>
  <c r="D447" i="2"/>
  <c r="C447" i="2"/>
  <c r="B447" i="2"/>
  <c r="H446" i="2"/>
  <c r="G446" i="2"/>
  <c r="F446" i="2"/>
  <c r="E446" i="2"/>
  <c r="D446" i="2"/>
  <c r="C446" i="2"/>
  <c r="B446" i="2"/>
  <c r="H445" i="2"/>
  <c r="G445" i="2"/>
  <c r="F445" i="2"/>
  <c r="E445" i="2"/>
  <c r="D445" i="2"/>
  <c r="C445" i="2"/>
  <c r="B445" i="2"/>
  <c r="H444" i="2"/>
  <c r="G444" i="2"/>
  <c r="F444" i="2"/>
  <c r="E444" i="2"/>
  <c r="D444" i="2"/>
  <c r="C444" i="2"/>
  <c r="B444" i="2"/>
  <c r="H443" i="2"/>
  <c r="G443" i="2"/>
  <c r="F443" i="2"/>
  <c r="E443" i="2"/>
  <c r="D443" i="2"/>
  <c r="C443" i="2"/>
  <c r="B443" i="2"/>
  <c r="H442" i="2"/>
  <c r="G442" i="2"/>
  <c r="F442" i="2"/>
  <c r="E442" i="2"/>
  <c r="D442" i="2"/>
  <c r="C442" i="2"/>
  <c r="B442" i="2"/>
  <c r="H441" i="2"/>
  <c r="G441" i="2"/>
  <c r="F441" i="2"/>
  <c r="E441" i="2"/>
  <c r="D441" i="2"/>
  <c r="C441" i="2"/>
  <c r="B441" i="2"/>
  <c r="H440" i="2"/>
  <c r="G440" i="2"/>
  <c r="F440" i="2"/>
  <c r="E440" i="2"/>
  <c r="D440" i="2"/>
  <c r="C440" i="2"/>
  <c r="B440" i="2"/>
  <c r="H439" i="2"/>
  <c r="G439" i="2"/>
  <c r="F439" i="2"/>
  <c r="E439" i="2"/>
  <c r="D439" i="2"/>
  <c r="C439" i="2"/>
  <c r="B439" i="2"/>
  <c r="H438" i="2"/>
  <c r="G438" i="2"/>
  <c r="F438" i="2"/>
  <c r="E438" i="2"/>
  <c r="D438" i="2"/>
  <c r="C438" i="2"/>
  <c r="B438" i="2"/>
  <c r="H437" i="2"/>
  <c r="G437" i="2"/>
  <c r="F437" i="2"/>
  <c r="E437" i="2"/>
  <c r="D437" i="2"/>
  <c r="C437" i="2"/>
  <c r="B437" i="2"/>
  <c r="H436" i="2"/>
  <c r="G436" i="2"/>
  <c r="F436" i="2"/>
  <c r="E436" i="2"/>
  <c r="D436" i="2"/>
  <c r="C436" i="2"/>
  <c r="B436" i="2"/>
  <c r="H435" i="2"/>
  <c r="G435" i="2"/>
  <c r="F435" i="2"/>
  <c r="E435" i="2"/>
  <c r="D435" i="2"/>
  <c r="C435" i="2"/>
  <c r="B435" i="2"/>
  <c r="H434" i="2"/>
  <c r="G434" i="2"/>
  <c r="F434" i="2"/>
  <c r="E434" i="2"/>
  <c r="D434" i="2"/>
  <c r="C434" i="2"/>
  <c r="B434" i="2"/>
  <c r="H433" i="2"/>
  <c r="G433" i="2"/>
  <c r="F433" i="2"/>
  <c r="E433" i="2"/>
  <c r="D433" i="2"/>
  <c r="C433" i="2"/>
  <c r="B433" i="2"/>
  <c r="H432" i="2"/>
  <c r="G432" i="2"/>
  <c r="F432" i="2"/>
  <c r="E432" i="2"/>
  <c r="D432" i="2"/>
  <c r="C432" i="2"/>
  <c r="B432" i="2"/>
  <c r="H431" i="2"/>
  <c r="G431" i="2"/>
  <c r="F431" i="2"/>
  <c r="E431" i="2"/>
  <c r="D431" i="2"/>
  <c r="C431" i="2"/>
  <c r="B431" i="2"/>
  <c r="H430" i="2"/>
  <c r="G430" i="2"/>
  <c r="F430" i="2"/>
  <c r="E430" i="2"/>
  <c r="D430" i="2"/>
  <c r="C430" i="2"/>
  <c r="B430" i="2"/>
  <c r="H422" i="2"/>
  <c r="H420" i="2"/>
  <c r="I411" i="2"/>
  <c r="H411" i="2"/>
  <c r="G411" i="2"/>
  <c r="F411" i="2"/>
  <c r="E411" i="2"/>
  <c r="D411" i="2"/>
  <c r="C411" i="2"/>
  <c r="B411" i="2"/>
  <c r="I410" i="2"/>
  <c r="H410" i="2"/>
  <c r="G410" i="2"/>
  <c r="F410" i="2"/>
  <c r="E410" i="2"/>
  <c r="D410" i="2"/>
  <c r="C410" i="2"/>
  <c r="B410" i="2"/>
  <c r="I409" i="2"/>
  <c r="H409" i="2"/>
  <c r="G409" i="2"/>
  <c r="F409" i="2"/>
  <c r="E409" i="2"/>
  <c r="D409" i="2"/>
  <c r="C409" i="2"/>
  <c r="B409" i="2"/>
  <c r="I408" i="2"/>
  <c r="H408" i="2"/>
  <c r="G408" i="2"/>
  <c r="F408" i="2"/>
  <c r="E408" i="2"/>
  <c r="D408" i="2"/>
  <c r="C408" i="2"/>
  <c r="B408" i="2"/>
  <c r="I407" i="2"/>
  <c r="H407" i="2"/>
  <c r="G407" i="2"/>
  <c r="F407" i="2"/>
  <c r="E407" i="2"/>
  <c r="D407" i="2"/>
  <c r="C407" i="2"/>
  <c r="B407" i="2"/>
  <c r="I406" i="2"/>
  <c r="H406" i="2"/>
  <c r="G406" i="2"/>
  <c r="F406" i="2"/>
  <c r="E406" i="2"/>
  <c r="D406" i="2"/>
  <c r="C406" i="2"/>
  <c r="B406" i="2"/>
  <c r="I405" i="2"/>
  <c r="H405" i="2"/>
  <c r="G405" i="2"/>
  <c r="F405" i="2"/>
  <c r="E405" i="2"/>
  <c r="D405" i="2"/>
  <c r="C405" i="2"/>
  <c r="B405" i="2"/>
  <c r="I404" i="2"/>
  <c r="H404" i="2"/>
  <c r="G404" i="2"/>
  <c r="F404" i="2"/>
  <c r="E404" i="2"/>
  <c r="D404" i="2"/>
  <c r="C404" i="2"/>
  <c r="B404" i="2"/>
  <c r="I403" i="2"/>
  <c r="H403" i="2"/>
  <c r="G403" i="2"/>
  <c r="F403" i="2"/>
  <c r="E403" i="2"/>
  <c r="D403" i="2"/>
  <c r="C403" i="2"/>
  <c r="B403" i="2"/>
  <c r="I402" i="2"/>
  <c r="H402" i="2"/>
  <c r="G402" i="2"/>
  <c r="F402" i="2"/>
  <c r="E402" i="2"/>
  <c r="D402" i="2"/>
  <c r="C402" i="2"/>
  <c r="B402" i="2"/>
  <c r="I401" i="2"/>
  <c r="H401" i="2"/>
  <c r="G401" i="2"/>
  <c r="F401" i="2"/>
  <c r="E401" i="2"/>
  <c r="D401" i="2"/>
  <c r="C401" i="2"/>
  <c r="B401" i="2"/>
  <c r="I400" i="2"/>
  <c r="H400" i="2"/>
  <c r="G400" i="2"/>
  <c r="F400" i="2"/>
  <c r="E400" i="2"/>
  <c r="D400" i="2"/>
  <c r="C400" i="2"/>
  <c r="B400" i="2"/>
  <c r="I399" i="2"/>
  <c r="H399" i="2"/>
  <c r="G399" i="2"/>
  <c r="F399" i="2"/>
  <c r="E399" i="2"/>
  <c r="D399" i="2"/>
  <c r="C399" i="2"/>
  <c r="B399" i="2"/>
  <c r="I398" i="2"/>
  <c r="H398" i="2"/>
  <c r="G398" i="2"/>
  <c r="F398" i="2"/>
  <c r="E398" i="2"/>
  <c r="D398" i="2"/>
  <c r="C398" i="2"/>
  <c r="B398" i="2"/>
  <c r="I397" i="2"/>
  <c r="H397" i="2"/>
  <c r="G397" i="2"/>
  <c r="F397" i="2"/>
  <c r="E397" i="2"/>
  <c r="D397" i="2"/>
  <c r="C397" i="2"/>
  <c r="B397" i="2"/>
  <c r="I396" i="2"/>
  <c r="H396" i="2"/>
  <c r="G396" i="2"/>
  <c r="F396" i="2"/>
  <c r="E396" i="2"/>
  <c r="D396" i="2"/>
  <c r="C396" i="2"/>
  <c r="B396" i="2"/>
  <c r="I395" i="2"/>
  <c r="H395" i="2"/>
  <c r="G395" i="2"/>
  <c r="F395" i="2"/>
  <c r="E395" i="2"/>
  <c r="D395" i="2"/>
  <c r="C395" i="2"/>
  <c r="B395" i="2"/>
  <c r="I394" i="2"/>
  <c r="H394" i="2"/>
  <c r="G394" i="2"/>
  <c r="F394" i="2"/>
  <c r="E394" i="2"/>
  <c r="D394" i="2"/>
  <c r="C394" i="2"/>
  <c r="B394" i="2"/>
  <c r="I393" i="2"/>
  <c r="H393" i="2"/>
  <c r="G393" i="2"/>
  <c r="F393" i="2"/>
  <c r="E393" i="2"/>
  <c r="D393" i="2"/>
  <c r="C393" i="2"/>
  <c r="B393" i="2"/>
  <c r="I392" i="2"/>
  <c r="I417" i="2" s="1"/>
  <c r="H392" i="2"/>
  <c r="H417" i="2" s="1"/>
  <c r="G392" i="2"/>
  <c r="F392" i="2"/>
  <c r="E392" i="2"/>
  <c r="D392" i="2"/>
  <c r="C392" i="2"/>
  <c r="B392" i="2"/>
  <c r="I391" i="2"/>
  <c r="H391" i="2"/>
  <c r="G391" i="2"/>
  <c r="F391" i="2"/>
  <c r="E391" i="2"/>
  <c r="D391" i="2"/>
  <c r="C391" i="2"/>
  <c r="B391" i="2"/>
  <c r="I390" i="2"/>
  <c r="H390" i="2"/>
  <c r="G390" i="2"/>
  <c r="G417" i="2" s="1"/>
  <c r="F390" i="2"/>
  <c r="F417" i="2" s="1"/>
  <c r="E390" i="2"/>
  <c r="D390" i="2"/>
  <c r="C390" i="2"/>
  <c r="B390" i="2"/>
  <c r="B417" i="2" s="1"/>
  <c r="I389" i="2"/>
  <c r="H389" i="2"/>
  <c r="G389" i="2"/>
  <c r="F389" i="2"/>
  <c r="E389" i="2"/>
  <c r="E417" i="2" s="1"/>
  <c r="D389" i="2"/>
  <c r="D417" i="2" s="1"/>
  <c r="C389" i="2"/>
  <c r="C417" i="2" s="1"/>
  <c r="B389" i="2"/>
  <c r="I388" i="2"/>
  <c r="H388" i="2"/>
  <c r="G388" i="2"/>
  <c r="F388" i="2"/>
  <c r="E388" i="2"/>
  <c r="D388" i="2"/>
  <c r="C388" i="2"/>
  <c r="B388" i="2"/>
  <c r="E368" i="2"/>
  <c r="E367" i="2"/>
  <c r="E366" i="2"/>
  <c r="E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E352" i="2"/>
  <c r="E351" i="2"/>
  <c r="E350" i="2"/>
  <c r="E349" i="2"/>
  <c r="E348" i="2"/>
  <c r="E347" i="2"/>
  <c r="E346" i="2"/>
  <c r="E345" i="2"/>
  <c r="D343" i="2"/>
  <c r="G278" i="2"/>
  <c r="F278" i="2"/>
  <c r="E278" i="2"/>
  <c r="D278" i="2"/>
  <c r="C278" i="2"/>
  <c r="B278" i="2"/>
  <c r="G277" i="2"/>
  <c r="F277" i="2"/>
  <c r="E277" i="2"/>
  <c r="D277" i="2"/>
  <c r="C277" i="2"/>
  <c r="B277" i="2"/>
  <c r="G276" i="2"/>
  <c r="F276" i="2"/>
  <c r="E276" i="2"/>
  <c r="D276" i="2"/>
  <c r="C276" i="2"/>
  <c r="B276" i="2"/>
  <c r="G275" i="2"/>
  <c r="F275" i="2"/>
  <c r="E275" i="2"/>
  <c r="D275" i="2"/>
  <c r="C275" i="2"/>
  <c r="B275" i="2"/>
  <c r="G274" i="2"/>
  <c r="F274" i="2"/>
  <c r="E274" i="2"/>
  <c r="D274" i="2"/>
  <c r="C274" i="2"/>
  <c r="B274" i="2"/>
  <c r="G273" i="2"/>
  <c r="F273" i="2"/>
  <c r="E273" i="2"/>
  <c r="D273" i="2"/>
  <c r="C273" i="2"/>
  <c r="B273" i="2"/>
  <c r="G272" i="2"/>
  <c r="F272" i="2"/>
  <c r="E272" i="2"/>
  <c r="D272" i="2"/>
  <c r="C272" i="2"/>
  <c r="B272" i="2"/>
  <c r="G271" i="2"/>
  <c r="F271" i="2"/>
  <c r="E271" i="2"/>
  <c r="D271" i="2"/>
  <c r="C271" i="2"/>
  <c r="B271" i="2"/>
  <c r="G270" i="2"/>
  <c r="F270" i="2"/>
  <c r="E270" i="2"/>
  <c r="D270" i="2"/>
  <c r="C270" i="2"/>
  <c r="B270" i="2"/>
  <c r="G269" i="2"/>
  <c r="F269" i="2"/>
  <c r="E269" i="2"/>
  <c r="D269" i="2"/>
  <c r="C269" i="2"/>
  <c r="B269" i="2"/>
  <c r="G268" i="2"/>
  <c r="F268" i="2"/>
  <c r="E268" i="2"/>
  <c r="D268" i="2"/>
  <c r="C268" i="2"/>
  <c r="B268" i="2"/>
  <c r="G267" i="2"/>
  <c r="F267" i="2"/>
  <c r="E267" i="2"/>
  <c r="D267" i="2"/>
  <c r="C267" i="2"/>
  <c r="B267" i="2"/>
  <c r="G266" i="2"/>
  <c r="F266" i="2"/>
  <c r="E266" i="2"/>
  <c r="D266" i="2"/>
  <c r="C266" i="2"/>
  <c r="B266" i="2"/>
  <c r="G265" i="2"/>
  <c r="F265" i="2"/>
  <c r="E265" i="2"/>
  <c r="D265" i="2"/>
  <c r="C265" i="2"/>
  <c r="B265" i="2"/>
  <c r="G264" i="2"/>
  <c r="F264" i="2"/>
  <c r="E264" i="2"/>
  <c r="D264" i="2"/>
  <c r="C264" i="2"/>
  <c r="B264" i="2"/>
  <c r="G263" i="2"/>
  <c r="F263" i="2"/>
  <c r="E263" i="2"/>
  <c r="D263" i="2"/>
  <c r="C263" i="2"/>
  <c r="B263" i="2"/>
  <c r="G262" i="2"/>
  <c r="F262" i="2"/>
  <c r="E262" i="2"/>
  <c r="D262" i="2"/>
  <c r="C262" i="2"/>
  <c r="B262" i="2"/>
  <c r="G261" i="2"/>
  <c r="F261" i="2"/>
  <c r="E261" i="2"/>
  <c r="D261" i="2"/>
  <c r="C261" i="2"/>
  <c r="B261" i="2"/>
  <c r="G260" i="2"/>
  <c r="F260" i="2"/>
  <c r="E260" i="2"/>
  <c r="D260" i="2"/>
  <c r="C260" i="2"/>
  <c r="B260" i="2"/>
  <c r="G259" i="2"/>
  <c r="F259" i="2"/>
  <c r="E259" i="2"/>
  <c r="D259" i="2"/>
  <c r="C259" i="2"/>
  <c r="B259" i="2"/>
  <c r="G258" i="2"/>
  <c r="F258" i="2"/>
  <c r="E258" i="2"/>
  <c r="D258" i="2"/>
  <c r="C258" i="2"/>
  <c r="B258" i="2"/>
  <c r="G257" i="2"/>
  <c r="F257" i="2"/>
  <c r="E257" i="2"/>
  <c r="D257" i="2"/>
  <c r="C257" i="2"/>
  <c r="B257" i="2"/>
  <c r="G256" i="2"/>
  <c r="F256" i="2"/>
  <c r="E256" i="2"/>
  <c r="D256" i="2"/>
  <c r="C256" i="2"/>
  <c r="B256" i="2"/>
  <c r="G255" i="2"/>
  <c r="F255" i="2"/>
  <c r="E255" i="2"/>
  <c r="D255" i="2"/>
  <c r="C255" i="2"/>
  <c r="B255" i="2"/>
  <c r="E248" i="2"/>
  <c r="E247" i="2"/>
  <c r="E246" i="2"/>
  <c r="E245" i="2"/>
  <c r="E244" i="2"/>
  <c r="E243" i="2"/>
  <c r="E234" i="2"/>
  <c r="E233" i="2"/>
  <c r="E232" i="2"/>
  <c r="E231" i="2"/>
  <c r="E230" i="2"/>
  <c r="E229" i="2"/>
  <c r="E224" i="2"/>
  <c r="E223" i="2"/>
  <c r="E222" i="2"/>
  <c r="E221" i="2"/>
  <c r="E220" i="2"/>
  <c r="E219" i="2"/>
  <c r="E213" i="2"/>
  <c r="E212" i="2"/>
  <c r="E211" i="2"/>
  <c r="E210" i="2"/>
  <c r="E209" i="2"/>
  <c r="E208" i="2"/>
  <c r="E203" i="2"/>
  <c r="E202" i="2"/>
  <c r="E201" i="2"/>
  <c r="E200" i="2"/>
  <c r="E199" i="2"/>
  <c r="E198" i="2"/>
  <c r="E193" i="2"/>
  <c r="E192" i="2"/>
  <c r="E191" i="2"/>
  <c r="E190" i="2"/>
  <c r="E189" i="2"/>
  <c r="E188" i="2"/>
  <c r="E183" i="2"/>
  <c r="E182" i="2"/>
  <c r="E181" i="2"/>
  <c r="E180" i="2"/>
  <c r="E179" i="2"/>
  <c r="E178" i="2"/>
  <c r="E173" i="2"/>
  <c r="E172" i="2"/>
  <c r="E171" i="2"/>
  <c r="E170" i="2"/>
  <c r="E169" i="2"/>
  <c r="E168" i="2"/>
  <c r="E163" i="2"/>
  <c r="E162" i="2"/>
  <c r="E161" i="2"/>
  <c r="E160" i="2"/>
  <c r="E159" i="2"/>
  <c r="E158" i="2"/>
  <c r="G153" i="2"/>
  <c r="F153" i="2"/>
  <c r="E153" i="2"/>
  <c r="D153" i="2"/>
  <c r="C153" i="2"/>
  <c r="B153" i="2"/>
  <c r="G140" i="2"/>
  <c r="F140" i="2"/>
  <c r="E140" i="2"/>
  <c r="D140" i="2"/>
  <c r="C140" i="2"/>
  <c r="B140" i="2"/>
  <c r="G135" i="2"/>
  <c r="F135" i="2"/>
  <c r="E135" i="2"/>
  <c r="D135" i="2"/>
  <c r="C135" i="2"/>
  <c r="B135" i="2"/>
  <c r="G126" i="2"/>
  <c r="F126" i="2"/>
  <c r="E126" i="2"/>
  <c r="D126" i="2"/>
  <c r="C126" i="2"/>
  <c r="B126" i="2"/>
  <c r="F108" i="2"/>
  <c r="E108" i="2"/>
  <c r="D108" i="2"/>
  <c r="F107" i="2"/>
  <c r="E107" i="2"/>
  <c r="D107" i="2"/>
  <c r="F106" i="2"/>
  <c r="E106" i="2"/>
  <c r="D106" i="2"/>
  <c r="F105" i="2"/>
  <c r="E105" i="2"/>
  <c r="D105" i="2"/>
  <c r="F104" i="2"/>
  <c r="E104" i="2"/>
  <c r="D104" i="2"/>
  <c r="F103" i="2"/>
  <c r="E103" i="2"/>
  <c r="D103" i="2"/>
  <c r="F102" i="2"/>
  <c r="E102" i="2"/>
  <c r="D102" i="2"/>
  <c r="F101" i="2"/>
  <c r="E101" i="2"/>
  <c r="D101" i="2"/>
  <c r="F100" i="2"/>
  <c r="E100" i="2"/>
  <c r="D100" i="2"/>
  <c r="F99" i="2"/>
  <c r="E99" i="2"/>
  <c r="D99" i="2"/>
  <c r="F98" i="2"/>
  <c r="E98" i="2"/>
  <c r="D98" i="2"/>
  <c r="F97" i="2"/>
  <c r="E97" i="2"/>
  <c r="D97" i="2"/>
  <c r="F96" i="2"/>
  <c r="E96" i="2"/>
  <c r="D96" i="2"/>
  <c r="F95" i="2"/>
  <c r="E95" i="2"/>
  <c r="D95" i="2"/>
  <c r="F94" i="2"/>
  <c r="E94" i="2"/>
  <c r="D94" i="2"/>
  <c r="F93" i="2"/>
  <c r="E93" i="2"/>
  <c r="D93" i="2"/>
  <c r="F92" i="2"/>
  <c r="E92" i="2"/>
  <c r="D92" i="2"/>
  <c r="F91" i="2"/>
  <c r="E91" i="2"/>
  <c r="D91" i="2"/>
  <c r="F90" i="2"/>
  <c r="E90" i="2"/>
  <c r="D90" i="2"/>
  <c r="F89" i="2"/>
  <c r="E89" i="2"/>
  <c r="D89" i="2"/>
  <c r="F88" i="2"/>
  <c r="E88" i="2"/>
  <c r="D88" i="2"/>
  <c r="F87" i="2"/>
  <c r="E87" i="2"/>
  <c r="D87" i="2"/>
  <c r="F86" i="2"/>
  <c r="E86" i="2"/>
  <c r="D86" i="2"/>
  <c r="F85" i="2"/>
  <c r="E85" i="2"/>
  <c r="D85" i="2"/>
  <c r="C83" i="2"/>
  <c r="H79" i="2"/>
  <c r="E77" i="2"/>
  <c r="D77" i="2"/>
  <c r="E76" i="2"/>
  <c r="D76" i="2"/>
  <c r="E75" i="2"/>
  <c r="D75" i="2"/>
  <c r="E74" i="2"/>
  <c r="D74" i="2"/>
  <c r="E73" i="2"/>
  <c r="D73" i="2"/>
  <c r="E72" i="2"/>
  <c r="D72" i="2"/>
  <c r="E71" i="2"/>
  <c r="D71" i="2"/>
  <c r="E70" i="2"/>
  <c r="D70" i="2"/>
  <c r="E69" i="2"/>
  <c r="D69" i="2"/>
  <c r="E68" i="2"/>
  <c r="D68" i="2"/>
  <c r="E67" i="2"/>
  <c r="D67" i="2"/>
  <c r="E66" i="2"/>
  <c r="D66" i="2"/>
  <c r="E65" i="2"/>
  <c r="D65" i="2"/>
  <c r="E64" i="2"/>
  <c r="D64" i="2"/>
  <c r="E63" i="2"/>
  <c r="D63" i="2"/>
  <c r="E62" i="2"/>
  <c r="D62" i="2"/>
  <c r="E61" i="2"/>
  <c r="D61" i="2"/>
  <c r="E60" i="2"/>
  <c r="D60" i="2"/>
  <c r="E59" i="2"/>
  <c r="D59" i="2"/>
  <c r="E58" i="2"/>
  <c r="D58" i="2"/>
  <c r="E57" i="2"/>
  <c r="D57" i="2"/>
  <c r="E56" i="2"/>
  <c r="D56" i="2"/>
  <c r="E55" i="2"/>
  <c r="D55" i="2"/>
  <c r="E54" i="2"/>
  <c r="D54" i="2"/>
  <c r="E53" i="2"/>
  <c r="D53" i="2"/>
  <c r="E52" i="2"/>
  <c r="D52" i="2"/>
  <c r="E51" i="2"/>
  <c r="D51" i="2"/>
  <c r="E50" i="2"/>
  <c r="D50" i="2"/>
  <c r="E49" i="2"/>
  <c r="D49" i="2"/>
  <c r="E48" i="2"/>
  <c r="D48" i="2"/>
  <c r="E47" i="2"/>
  <c r="D47" i="2"/>
  <c r="E46" i="2"/>
  <c r="D46" i="2"/>
  <c r="E45" i="2"/>
  <c r="D45" i="2"/>
  <c r="E44" i="2"/>
  <c r="D44" i="2"/>
  <c r="E43" i="2"/>
  <c r="D43" i="2"/>
  <c r="E42" i="2"/>
  <c r="D42" i="2"/>
  <c r="E41" i="2"/>
  <c r="D41" i="2"/>
  <c r="E40" i="2"/>
  <c r="D40" i="2"/>
  <c r="E39" i="2"/>
  <c r="D39" i="2"/>
  <c r="E38" i="2"/>
  <c r="D38" i="2"/>
  <c r="E37" i="2"/>
  <c r="D37" i="2"/>
  <c r="E36" i="2"/>
  <c r="D36" i="2"/>
  <c r="E35" i="2"/>
  <c r="D35" i="2"/>
  <c r="E34" i="2"/>
  <c r="D34" i="2"/>
  <c r="E33" i="2"/>
  <c r="D33" i="2"/>
  <c r="E32" i="2"/>
  <c r="D32" i="2"/>
  <c r="E31" i="2"/>
  <c r="D31" i="2"/>
  <c r="C31" i="2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E30" i="2"/>
  <c r="D30" i="2"/>
  <c r="E29" i="2"/>
  <c r="D29" i="2"/>
  <c r="E28" i="2"/>
  <c r="D28" i="2"/>
  <c r="E27" i="2"/>
  <c r="D27" i="2"/>
  <c r="E26" i="2"/>
  <c r="D26" i="2"/>
  <c r="G19" i="2"/>
  <c r="F19" i="2"/>
  <c r="E19" i="2"/>
  <c r="D19" i="2"/>
  <c r="G18" i="2"/>
  <c r="F18" i="2"/>
  <c r="E18" i="2"/>
  <c r="D18" i="2"/>
  <c r="G17" i="2"/>
  <c r="F17" i="2"/>
  <c r="E17" i="2"/>
  <c r="D17" i="2"/>
  <c r="H12" i="2"/>
  <c r="G12" i="2"/>
  <c r="F12" i="2"/>
  <c r="E12" i="2"/>
  <c r="D12" i="2"/>
  <c r="C12" i="2"/>
  <c r="B12" i="2"/>
  <c r="H11" i="2"/>
  <c r="G11" i="2"/>
  <c r="F11" i="2"/>
  <c r="E11" i="2"/>
  <c r="D11" i="2"/>
  <c r="C11" i="2"/>
  <c r="B11" i="2"/>
  <c r="H10" i="2"/>
  <c r="G10" i="2"/>
  <c r="F10" i="2"/>
  <c r="E10" i="2"/>
  <c r="D10" i="2"/>
  <c r="C10" i="2"/>
  <c r="B10" i="2"/>
  <c r="H6" i="2"/>
  <c r="B2" i="2"/>
  <c r="C24" i="2" s="1"/>
</calcChain>
</file>

<file path=xl/sharedStrings.xml><?xml version="1.0" encoding="utf-8"?>
<sst xmlns="http://schemas.openxmlformats.org/spreadsheetml/2006/main" count="1254" uniqueCount="416">
  <si>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</si>
  <si>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</si>
  <si>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</si>
  <si>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</si>
  <si>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</si>
  <si>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</si>
  <si>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</si>
  <si>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</si>
  <si>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</si>
  <si>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</si>
  <si>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</si>
  <si>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</si>
  <si>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</si>
  <si>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</si>
  <si>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</si>
  <si>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</si>
  <si>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</si>
  <si>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</si>
  <si>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</si>
  <si>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</si>
  <si>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</si>
  <si>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</si>
  <si>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</si>
  <si>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</si>
  <si>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</si>
  <si>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</si>
  <si>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</si>
  <si>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</si>
  <si>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</si>
  <si>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</si>
  <si>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</si>
  <si>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</si>
  <si>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</si>
  <si>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</si>
  <si>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</si>
  <si>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</si>
  <si>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</si>
  <si>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</si>
  <si>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</si>
  <si>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</si>
  <si>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</si>
  <si>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</si>
  <si>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</si>
  <si>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</si>
  <si>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</si>
  <si>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</si>
  <si>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</si>
  <si>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</si>
  <si>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</si>
  <si>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</si>
  <si>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</si>
  <si>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</si>
  <si>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</si>
  <si>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</si>
  <si>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</si>
  <si>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</si>
  <si>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</si>
  <si>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</si>
  <si>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</si>
  <si>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</si>
  <si>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</si>
  <si>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</si>
  <si>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</si>
  <si>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</si>
  <si>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</si>
  <si>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</si>
  <si>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</si>
  <si>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</si>
  <si>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</si>
  <si>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</si>
  <si>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</si>
  <si>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</si>
  <si>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</si>
  <si>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</si>
  <si>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</si>
  <si>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</si>
  <si>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</si>
  <si>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</si>
  <si>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</si>
  <si>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</si>
  <si>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</si>
  <si>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</si>
  <si>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</si>
  <si>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</si>
  <si>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</si>
  <si>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</si>
  <si>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</si>
  <si>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</si>
  <si>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</si>
  <si>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</si>
  <si>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</si>
  <si>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</si>
  <si>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</si>
  <si>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</si>
  <si>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</si>
  <si>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</si>
  <si>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</si>
  <si>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</si>
  <si>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</si>
  <si>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</si>
  <si>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</si>
  <si>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</si>
  <si>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</si>
  <si>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</si>
  <si>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</si>
  <si>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</si>
  <si>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</si>
  <si>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</si>
  <si>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</si>
  <si>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</si>
  <si>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</si>
  <si>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</si>
  <si>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</si>
  <si>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</si>
  <si>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</si>
  <si>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</si>
  <si>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</si>
  <si>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</si>
  <si>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</si>
  <si>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</si>
  <si>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</si>
  <si>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</si>
  <si>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</si>
  <si>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</si>
  <si>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</si>
  <si>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</si>
  <si>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</si>
  <si>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</si>
  <si>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</si>
  <si>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</si>
  <si>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</si>
  <si>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</si>
  <si>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</si>
  <si>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</si>
  <si>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</si>
  <si>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</si>
  <si>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</si>
  <si>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</si>
  <si>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</si>
  <si>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</si>
  <si>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</si>
  <si>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</si>
  <si>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</si>
  <si>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</si>
  <si>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</si>
  <si>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</si>
  <si>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</si>
  <si>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</si>
  <si>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</si>
  <si>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</si>
  <si>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</si>
  <si>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</si>
  <si>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</si>
  <si>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</si>
  <si>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</si>
  <si>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</si>
  <si>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</si>
  <si>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</si>
  <si>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</si>
  <si>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</si>
  <si>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</si>
  <si>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</si>
  <si>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</si>
  <si>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</si>
  <si>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</si>
  <si>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</si>
  <si>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</si>
  <si>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</si>
  <si>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</si>
  <si>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</si>
  <si>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</si>
  <si>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</si>
  <si>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</si>
  <si>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</si>
  <si>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</si>
  <si>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</si>
  <si>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</si>
  <si>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</si>
  <si>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</si>
  <si>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</si>
  <si>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</si>
  <si>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</si>
  <si>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</si>
  <si>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</si>
  <si>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</si>
  <si>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</si>
  <si>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</si>
  <si>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</si>
  <si>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</si>
  <si>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</si>
  <si>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</si>
  <si>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</si>
  <si>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</si>
  <si>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</si>
  <si>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</si>
  <si>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</si>
  <si>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</si>
  <si>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</si>
  <si>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</si>
  <si>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</si>
  <si>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</si>
  <si>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</si>
  <si>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</si>
  <si>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</si>
  <si>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</si>
  <si>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</si>
  <si>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</si>
  <si>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</si>
  <si>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</si>
  <si>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</si>
  <si>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</si>
  <si>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</si>
  <si>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</si>
  <si>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</si>
  <si>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</si>
  <si>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</si>
  <si>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</si>
  <si>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</si>
  <si>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</si>
  <si>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</si>
  <si>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</si>
  <si>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</si>
  <si>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</si>
  <si>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</si>
  <si>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</si>
  <si>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</si>
  <si>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</si>
  <si>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</si>
  <si>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</si>
  <si>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</si>
  <si>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</si>
  <si>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</si>
  <si>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</si>
  <si>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</si>
  <si>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</si>
  <si>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</si>
  <si>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</si>
  <si>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</si>
  <si>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</si>
  <si>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</si>
  <si>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</si>
  <si>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</si>
  <si>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</si>
  <si>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</si>
  <si>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</si>
  <si>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</si>
  <si>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</si>
  <si>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</si>
  <si>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</si>
  <si>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</si>
  <si>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</si>
  <si>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</si>
  <si>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</si>
  <si>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</si>
  <si>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</si>
  <si>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</si>
  <si>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</si>
  <si>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</si>
  <si>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</si>
  <si>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</si>
  <si>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</si>
  <si>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</si>
  <si>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</si>
  <si>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</si>
  <si>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</si>
  <si>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</si>
  <si>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</si>
  <si>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</si>
  <si>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</si>
  <si>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</si>
  <si>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</si>
  <si>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</si>
  <si>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</si>
  <si>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</si>
  <si>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</si>
  <si>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</si>
  <si>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</si>
  <si>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</si>
  <si>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</si>
  <si>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</si>
  <si>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</si>
  <si>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</si>
  <si>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</si>
  <si>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</si>
  <si>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</si>
  <si>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</si>
  <si>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</si>
  <si>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</si>
  <si>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</si>
  <si>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</si>
  <si>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</si>
  <si>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</si>
  <si>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</si>
  <si>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</si>
  <si>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</si>
  <si>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</si>
  <si>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</si>
  <si>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</si>
  <si>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</si>
  <si>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</si>
  <si>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</si>
  <si>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</si>
  <si>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</si>
  <si>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</si>
  <si>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</si>
  <si>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</si>
  <si>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</si>
  <si>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</si>
  <si>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</si>
  <si>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</si>
  <si>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</si>
  <si>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</si>
  <si>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</si>
  <si>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</si>
  <si>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</si>
  <si>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</si>
  <si>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</si>
  <si>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</si>
  <si>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</si>
  <si>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</si>
  <si>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</si>
  <si>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</si>
  <si>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</si>
  <si>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</si>
  <si>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</si>
  <si>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</si>
  <si>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</si>
  <si>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</si>
  <si>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</si>
  <si>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</si>
  <si>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</si>
  <si>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</si>
  <si>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</si>
  <si>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</si>
  <si>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</si>
  <si>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</si>
  <si>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</si>
  <si>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</si>
  <si>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</si>
  <si>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</si>
  <si>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</si>
  <si>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</si>
  <si>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</si>
  <si>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</si>
  <si>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</si>
  <si>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</si>
  <si>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</si>
  <si>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</si>
  <si>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</si>
  <si>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</si>
  <si>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</si>
  <si>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</si>
  <si>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</si>
  <si>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</si>
  <si>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</si>
  <si>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</si>
  <si>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</si>
  <si>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</si>
  <si>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</si>
  <si>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</si>
  <si>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</si>
  <si>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</si>
  <si>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</si>
  <si>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</si>
  <si>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</si>
  <si>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</si>
  <si>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</si>
  <si>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</si>
  <si>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</si>
  <si>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</si>
  <si>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</si>
  <si>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</si>
  <si>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</si>
  <si>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</si>
  <si>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</si>
  <si>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</si>
  <si>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</si>
  <si>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</si>
  <si>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</si>
  <si>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</si>
  <si>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</si>
  <si>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</si>
  <si>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</si>
  <si>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</si>
  <si>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</si>
  <si>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</si>
  <si>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</si>
  <si>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</si>
  <si>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</si>
  <si>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</si>
  <si>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</si>
  <si>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</si>
  <si>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</si>
  <si>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</si>
  <si>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</si>
  <si>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</si>
  <si>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</si>
  <si>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</si>
  <si>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</si>
  <si>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</si>
  <si>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</si>
  <si>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</si>
  <si>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</si>
  <si>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</si>
  <si>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</si>
  <si>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</si>
  <si>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</si>
  <si>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 xml:space="preserve"> 293 MWh</t>
  </si>
  <si>
    <t>452 GWh</t>
  </si>
  <si>
    <t>24/03/2025</t>
  </si>
  <si>
    <t>25/03/2025</t>
  </si>
  <si>
    <t>26/03/2025</t>
  </si>
  <si>
    <t>27/03/2025</t>
  </si>
  <si>
    <t>28/03/2025</t>
  </si>
  <si>
    <t>29/03/2025</t>
  </si>
  <si>
    <t>30/03/2025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</si>
</sst>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B1-404A-9329-3AFB905366ED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B1-404A-9329-3AFB90536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E8-46C8-BA63-3CDEB773166A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E8-46C8-BA63-3CDEB7731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604.09510847999979</c:v>
                </c:pt>
                <c:pt idx="1">
                  <c:v>539.20067646000007</c:v>
                </c:pt>
                <c:pt idx="2">
                  <c:v>513.68692594999993</c:v>
                </c:pt>
                <c:pt idx="3">
                  <c:v>542.90344361999996</c:v>
                </c:pt>
                <c:pt idx="4">
                  <c:v>573.91023773999996</c:v>
                </c:pt>
                <c:pt idx="5">
                  <c:v>577.35883647999992</c:v>
                </c:pt>
                <c:pt idx="6">
                  <c:v>706.97003458000006</c:v>
                </c:pt>
                <c:pt idx="7">
                  <c:v>814.06722745000036</c:v>
                </c:pt>
                <c:pt idx="8">
                  <c:v>923.9670857000001</c:v>
                </c:pt>
                <c:pt idx="9">
                  <c:v>562.13070921999986</c:v>
                </c:pt>
                <c:pt idx="10">
                  <c:v>437.73714641999999</c:v>
                </c:pt>
                <c:pt idx="11">
                  <c:v>453.76066457999991</c:v>
                </c:pt>
                <c:pt idx="12">
                  <c:v>415.48542965999997</c:v>
                </c:pt>
                <c:pt idx="13">
                  <c:v>465.45645573999991</c:v>
                </c:pt>
                <c:pt idx="14">
                  <c:v>609.85756251999999</c:v>
                </c:pt>
                <c:pt idx="15">
                  <c:v>658.06042275000004</c:v>
                </c:pt>
                <c:pt idx="16">
                  <c:v>1076.3108463299995</c:v>
                </c:pt>
                <c:pt idx="17">
                  <c:v>1354.7269650699998</c:v>
                </c:pt>
                <c:pt idx="18">
                  <c:v>1502.2337001100002</c:v>
                </c:pt>
                <c:pt idx="19">
                  <c:v>1485.4607601499997</c:v>
                </c:pt>
                <c:pt idx="20">
                  <c:v>1307.76812172</c:v>
                </c:pt>
                <c:pt idx="21">
                  <c:v>1064.5822552000002</c:v>
                </c:pt>
                <c:pt idx="22">
                  <c:v>902.69871968000041</c:v>
                </c:pt>
                <c:pt idx="23">
                  <c:v>743.97083780000037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516-4C29-AC2D-4986C8E743D4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669.0573501299998</c:v>
                </c:pt>
                <c:pt idx="1">
                  <c:v>598.00447525000016</c:v>
                </c:pt>
                <c:pt idx="2">
                  <c:v>568.74104092999994</c:v>
                </c:pt>
                <c:pt idx="3">
                  <c:v>609.89413332999993</c:v>
                </c:pt>
                <c:pt idx="4">
                  <c:v>593.5083422199998</c:v>
                </c:pt>
                <c:pt idx="5">
                  <c:v>614.32309898999983</c:v>
                </c:pt>
                <c:pt idx="6">
                  <c:v>720.53865881000002</c:v>
                </c:pt>
                <c:pt idx="7">
                  <c:v>834.83765613000037</c:v>
                </c:pt>
                <c:pt idx="8">
                  <c:v>916.07592983000006</c:v>
                </c:pt>
                <c:pt idx="9">
                  <c:v>914.88021329999981</c:v>
                </c:pt>
                <c:pt idx="10">
                  <c:v>915.88195769000004</c:v>
                </c:pt>
                <c:pt idx="11">
                  <c:v>880.22834943999987</c:v>
                </c:pt>
                <c:pt idx="12">
                  <c:v>886.89058242999999</c:v>
                </c:pt>
                <c:pt idx="13">
                  <c:v>980.32374461000006</c:v>
                </c:pt>
                <c:pt idx="14">
                  <c:v>1028.2264029600001</c:v>
                </c:pt>
                <c:pt idx="15">
                  <c:v>1050.8747438999999</c:v>
                </c:pt>
                <c:pt idx="16">
                  <c:v>1085.3920418199996</c:v>
                </c:pt>
                <c:pt idx="17">
                  <c:v>1156.9492748399998</c:v>
                </c:pt>
                <c:pt idx="18">
                  <c:v>1221.8941036500003</c:v>
                </c:pt>
                <c:pt idx="19">
                  <c:v>1222.5532533599999</c:v>
                </c:pt>
                <c:pt idx="20">
                  <c:v>1180.97038443</c:v>
                </c:pt>
                <c:pt idx="21">
                  <c:v>1091.4690270200003</c:v>
                </c:pt>
                <c:pt idx="22">
                  <c:v>945.11944352000046</c:v>
                </c:pt>
                <c:pt idx="23">
                  <c:v>790.11727607000046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516-4C29-AC2D-4986C8E743D4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-64.96224165000001</c:v>
                </c:pt>
                <c:pt idx="1">
                  <c:v>-58.803798790000087</c:v>
                </c:pt>
                <c:pt idx="2">
                  <c:v>-55.054114980000008</c:v>
                </c:pt>
                <c:pt idx="3">
                  <c:v>-66.99068970999997</c:v>
                </c:pt>
                <c:pt idx="4">
                  <c:v>-19.598104479999847</c:v>
                </c:pt>
                <c:pt idx="5">
                  <c:v>-36.964262509999969</c:v>
                </c:pt>
                <c:pt idx="6">
                  <c:v>-13.568624230000012</c:v>
                </c:pt>
                <c:pt idx="7">
                  <c:v>-20.770428680000009</c:v>
                </c:pt>
                <c:pt idx="8">
                  <c:v>7.8911558700000342</c:v>
                </c:pt>
                <c:pt idx="9">
                  <c:v>-352.74950407999995</c:v>
                </c:pt>
                <c:pt idx="10">
                  <c:v>-478.14481127000005</c:v>
                </c:pt>
                <c:pt idx="11">
                  <c:v>-426.46768485999991</c:v>
                </c:pt>
                <c:pt idx="12">
                  <c:v>-471.40515277000009</c:v>
                </c:pt>
                <c:pt idx="13">
                  <c:v>-514.86728887000015</c:v>
                </c:pt>
                <c:pt idx="14">
                  <c:v>-418.36884044000004</c:v>
                </c:pt>
                <c:pt idx="15">
                  <c:v>-392.81432114999996</c:v>
                </c:pt>
                <c:pt idx="16">
                  <c:v>-9.0811954899999705</c:v>
                </c:pt>
                <c:pt idx="17">
                  <c:v>197.77769022999996</c:v>
                </c:pt>
                <c:pt idx="18">
                  <c:v>280.33959645999994</c:v>
                </c:pt>
                <c:pt idx="19">
                  <c:v>262.90750678999979</c:v>
                </c:pt>
                <c:pt idx="20">
                  <c:v>126.79773728999999</c:v>
                </c:pt>
                <c:pt idx="21">
                  <c:v>-26.886771820000035</c:v>
                </c:pt>
                <c:pt idx="22">
                  <c:v>-42.420723839999994</c:v>
                </c:pt>
                <c:pt idx="23">
                  <c:v>-46.14643827000009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516-4C29-AC2D-4986C8E743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24/03/2025</c:v>
                </c:pt>
                <c:pt idx="1">
                  <c:v>25/03/2025</c:v>
                </c:pt>
                <c:pt idx="2">
                  <c:v>26/03/2025</c:v>
                </c:pt>
                <c:pt idx="3">
                  <c:v>27/03/2025</c:v>
                </c:pt>
                <c:pt idx="4">
                  <c:v>28/03/2025</c:v>
                </c:pt>
                <c:pt idx="5">
                  <c:v>29/03/2025</c:v>
                </c:pt>
                <c:pt idx="6">
                  <c:v>30/03/2025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8E-476B-B8C4-AAB9B8EBE401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24/03/2025</c:v>
                </c:pt>
                <c:pt idx="1">
                  <c:v>25/03/2025</c:v>
                </c:pt>
                <c:pt idx="2">
                  <c:v>26/03/2025</c:v>
                </c:pt>
                <c:pt idx="3">
                  <c:v>27/03/2025</c:v>
                </c:pt>
                <c:pt idx="4">
                  <c:v>28/03/2025</c:v>
                </c:pt>
                <c:pt idx="5">
                  <c:v>29/03/2025</c:v>
                </c:pt>
                <c:pt idx="6">
                  <c:v>30/03/2025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8E-476B-B8C4-AAB9B8EBE4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652</c:v>
                </c:pt>
                <c:pt idx="1">
                  <c:v>580.87</c:v>
                </c:pt>
                <c:pt idx="2">
                  <c:v>550.48</c:v>
                </c:pt>
                <c:pt idx="3">
                  <c:v>581.15</c:v>
                </c:pt>
                <c:pt idx="4">
                  <c:v>603.91999999999996</c:v>
                </c:pt>
                <c:pt idx="5">
                  <c:v>618.12</c:v>
                </c:pt>
                <c:pt idx="6">
                  <c:v>729.51</c:v>
                </c:pt>
                <c:pt idx="7">
                  <c:v>944.84</c:v>
                </c:pt>
                <c:pt idx="8">
                  <c:v>1085.8399999999999</c:v>
                </c:pt>
                <c:pt idx="9">
                  <c:v>1112.3900000000001</c:v>
                </c:pt>
                <c:pt idx="10">
                  <c:v>987.43</c:v>
                </c:pt>
                <c:pt idx="11">
                  <c:v>995.1</c:v>
                </c:pt>
                <c:pt idx="12">
                  <c:v>940.4</c:v>
                </c:pt>
                <c:pt idx="13">
                  <c:v>962.98</c:v>
                </c:pt>
                <c:pt idx="14">
                  <c:v>1121.8699999999999</c:v>
                </c:pt>
                <c:pt idx="15">
                  <c:v>1010.26</c:v>
                </c:pt>
                <c:pt idx="16">
                  <c:v>1001.22</c:v>
                </c:pt>
                <c:pt idx="17">
                  <c:v>1112.51</c:v>
                </c:pt>
                <c:pt idx="18">
                  <c:v>1134.3900000000001</c:v>
                </c:pt>
                <c:pt idx="19">
                  <c:v>1123.06</c:v>
                </c:pt>
                <c:pt idx="20">
                  <c:v>1040.6199999999999</c:v>
                </c:pt>
                <c:pt idx="21">
                  <c:v>913.76</c:v>
                </c:pt>
                <c:pt idx="22">
                  <c:v>775.42</c:v>
                </c:pt>
                <c:pt idx="23">
                  <c:v>581.16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8D-4B23-8218-ED5AB6F41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585.04999999999995</c:v>
                </c:pt>
                <c:pt idx="1">
                  <c:v>524.34</c:v>
                </c:pt>
                <c:pt idx="2">
                  <c:v>499.76</c:v>
                </c:pt>
                <c:pt idx="3">
                  <c:v>527.4</c:v>
                </c:pt>
                <c:pt idx="4">
                  <c:v>541.14</c:v>
                </c:pt>
                <c:pt idx="5">
                  <c:v>563</c:v>
                </c:pt>
                <c:pt idx="6">
                  <c:v>699.47</c:v>
                </c:pt>
                <c:pt idx="7">
                  <c:v>874.95</c:v>
                </c:pt>
                <c:pt idx="8">
                  <c:v>982.89</c:v>
                </c:pt>
                <c:pt idx="9">
                  <c:v>888.63</c:v>
                </c:pt>
                <c:pt idx="10">
                  <c:v>882.58</c:v>
                </c:pt>
                <c:pt idx="11">
                  <c:v>871.25</c:v>
                </c:pt>
                <c:pt idx="12">
                  <c:v>871.31</c:v>
                </c:pt>
                <c:pt idx="13">
                  <c:v>1041.57</c:v>
                </c:pt>
                <c:pt idx="14">
                  <c:v>1045.3699999999999</c:v>
                </c:pt>
                <c:pt idx="15">
                  <c:v>1024.23</c:v>
                </c:pt>
                <c:pt idx="16">
                  <c:v>993.21</c:v>
                </c:pt>
                <c:pt idx="17">
                  <c:v>1088.81</c:v>
                </c:pt>
                <c:pt idx="18">
                  <c:v>1146.5</c:v>
                </c:pt>
                <c:pt idx="19">
                  <c:v>1143.76</c:v>
                </c:pt>
                <c:pt idx="20">
                  <c:v>1100.79</c:v>
                </c:pt>
                <c:pt idx="21">
                  <c:v>999.02</c:v>
                </c:pt>
                <c:pt idx="22">
                  <c:v>872.15</c:v>
                </c:pt>
                <c:pt idx="23">
                  <c:v>723.57</c:v>
                </c:pt>
                <c:pt idx="24">
                  <c:v>652</c:v>
                </c:pt>
                <c:pt idx="25">
                  <c:v>580.87</c:v>
                </c:pt>
                <c:pt idx="26">
                  <c:v>550.48</c:v>
                </c:pt>
                <c:pt idx="27">
                  <c:v>581.15</c:v>
                </c:pt>
                <c:pt idx="28">
                  <c:v>603.91999999999996</c:v>
                </c:pt>
                <c:pt idx="29">
                  <c:v>618.12</c:v>
                </c:pt>
                <c:pt idx="30">
                  <c:v>729.51</c:v>
                </c:pt>
                <c:pt idx="31">
                  <c:v>944.84</c:v>
                </c:pt>
                <c:pt idx="32">
                  <c:v>1085.8399999999999</c:v>
                </c:pt>
                <c:pt idx="33">
                  <c:v>1112.3900000000001</c:v>
                </c:pt>
                <c:pt idx="34">
                  <c:v>987.43</c:v>
                </c:pt>
                <c:pt idx="35">
                  <c:v>995.1</c:v>
                </c:pt>
                <c:pt idx="36">
                  <c:v>940.4</c:v>
                </c:pt>
                <c:pt idx="37">
                  <c:v>962.98</c:v>
                </c:pt>
                <c:pt idx="38">
                  <c:v>1121.8699999999999</c:v>
                </c:pt>
                <c:pt idx="39">
                  <c:v>1010.26</c:v>
                </c:pt>
                <c:pt idx="40">
                  <c:v>1001.22</c:v>
                </c:pt>
                <c:pt idx="41">
                  <c:v>1112.51</c:v>
                </c:pt>
                <c:pt idx="42">
                  <c:v>1134.3900000000001</c:v>
                </c:pt>
                <c:pt idx="43">
                  <c:v>1123.06</c:v>
                </c:pt>
                <c:pt idx="44">
                  <c:v>1040.6199999999999</c:v>
                </c:pt>
                <c:pt idx="45">
                  <c:v>913.76</c:v>
                </c:pt>
                <c:pt idx="46">
                  <c:v>775.42</c:v>
                </c:pt>
                <c:pt idx="47">
                  <c:v>581.16</c:v>
                </c:pt>
                <c:pt idx="48">
                  <c:v>693.82</c:v>
                </c:pt>
                <c:pt idx="49">
                  <c:v>614.82000000000005</c:v>
                </c:pt>
                <c:pt idx="50">
                  <c:v>555.74</c:v>
                </c:pt>
                <c:pt idx="51">
                  <c:v>579.01</c:v>
                </c:pt>
                <c:pt idx="52">
                  <c:v>586.67999999999995</c:v>
                </c:pt>
                <c:pt idx="53">
                  <c:v>588.26</c:v>
                </c:pt>
                <c:pt idx="54">
                  <c:v>672.84</c:v>
                </c:pt>
                <c:pt idx="55">
                  <c:v>797.91</c:v>
                </c:pt>
                <c:pt idx="56">
                  <c:v>884.84</c:v>
                </c:pt>
                <c:pt idx="57">
                  <c:v>975.01</c:v>
                </c:pt>
                <c:pt idx="58">
                  <c:v>1162.1500000000001</c:v>
                </c:pt>
                <c:pt idx="59">
                  <c:v>1175.72</c:v>
                </c:pt>
                <c:pt idx="60">
                  <c:v>1195.52</c:v>
                </c:pt>
                <c:pt idx="61">
                  <c:v>1224.54</c:v>
                </c:pt>
                <c:pt idx="62">
                  <c:v>1221.92</c:v>
                </c:pt>
                <c:pt idx="63">
                  <c:v>1229.45</c:v>
                </c:pt>
                <c:pt idx="64">
                  <c:v>1195.8699999999999</c:v>
                </c:pt>
                <c:pt idx="65">
                  <c:v>1146.48</c:v>
                </c:pt>
                <c:pt idx="66">
                  <c:v>1203.54</c:v>
                </c:pt>
                <c:pt idx="67">
                  <c:v>1173.42</c:v>
                </c:pt>
                <c:pt idx="68">
                  <c:v>1137.08</c:v>
                </c:pt>
                <c:pt idx="69">
                  <c:v>1043.3800000000001</c:v>
                </c:pt>
                <c:pt idx="70">
                  <c:v>903.65</c:v>
                </c:pt>
                <c:pt idx="71">
                  <c:v>751.38</c:v>
                </c:pt>
                <c:pt idx="72">
                  <c:v>684.96</c:v>
                </c:pt>
                <c:pt idx="73">
                  <c:v>596.91999999999996</c:v>
                </c:pt>
                <c:pt idx="74">
                  <c:v>577.87</c:v>
                </c:pt>
                <c:pt idx="75">
                  <c:v>602.95000000000005</c:v>
                </c:pt>
                <c:pt idx="76">
                  <c:v>652.37</c:v>
                </c:pt>
                <c:pt idx="77">
                  <c:v>665.93</c:v>
                </c:pt>
                <c:pt idx="78">
                  <c:v>831.71</c:v>
                </c:pt>
                <c:pt idx="79">
                  <c:v>1035.1400000000001</c:v>
                </c:pt>
                <c:pt idx="80">
                  <c:v>1006.3</c:v>
                </c:pt>
                <c:pt idx="81">
                  <c:v>951.91</c:v>
                </c:pt>
                <c:pt idx="82">
                  <c:v>878.08</c:v>
                </c:pt>
                <c:pt idx="83">
                  <c:v>838.08</c:v>
                </c:pt>
                <c:pt idx="84">
                  <c:v>827.83</c:v>
                </c:pt>
                <c:pt idx="85">
                  <c:v>847.18</c:v>
                </c:pt>
                <c:pt idx="86">
                  <c:v>882.77</c:v>
                </c:pt>
                <c:pt idx="87">
                  <c:v>921.26</c:v>
                </c:pt>
                <c:pt idx="88">
                  <c:v>981.87</c:v>
                </c:pt>
                <c:pt idx="89">
                  <c:v>1143.4000000000001</c:v>
                </c:pt>
                <c:pt idx="90">
                  <c:v>1274.19</c:v>
                </c:pt>
                <c:pt idx="91">
                  <c:v>1285.4000000000001</c:v>
                </c:pt>
                <c:pt idx="92">
                  <c:v>1264.54</c:v>
                </c:pt>
                <c:pt idx="93">
                  <c:v>1167.3599999999999</c:v>
                </c:pt>
                <c:pt idx="94">
                  <c:v>993.08</c:v>
                </c:pt>
                <c:pt idx="95">
                  <c:v>796.39</c:v>
                </c:pt>
                <c:pt idx="96">
                  <c:v>585.04999999999995</c:v>
                </c:pt>
                <c:pt idx="97">
                  <c:v>524.34</c:v>
                </c:pt>
                <c:pt idx="98">
                  <c:v>499.76</c:v>
                </c:pt>
                <c:pt idx="99">
                  <c:v>527.4</c:v>
                </c:pt>
                <c:pt idx="100">
                  <c:v>541.14</c:v>
                </c:pt>
                <c:pt idx="101">
                  <c:v>563</c:v>
                </c:pt>
                <c:pt idx="102">
                  <c:v>699.47</c:v>
                </c:pt>
                <c:pt idx="103">
                  <c:v>874.95</c:v>
                </c:pt>
                <c:pt idx="104">
                  <c:v>982.89</c:v>
                </c:pt>
                <c:pt idx="105">
                  <c:v>888.63</c:v>
                </c:pt>
                <c:pt idx="106">
                  <c:v>882.58</c:v>
                </c:pt>
                <c:pt idx="107">
                  <c:v>871.25</c:v>
                </c:pt>
                <c:pt idx="108">
                  <c:v>871.31</c:v>
                </c:pt>
                <c:pt idx="109">
                  <c:v>1041.57</c:v>
                </c:pt>
                <c:pt idx="110">
                  <c:v>1045.3699999999999</c:v>
                </c:pt>
                <c:pt idx="111">
                  <c:v>1024.23</c:v>
                </c:pt>
                <c:pt idx="112">
                  <c:v>993.21</c:v>
                </c:pt>
                <c:pt idx="113">
                  <c:v>1088.81</c:v>
                </c:pt>
                <c:pt idx="114">
                  <c:v>1146.5</c:v>
                </c:pt>
                <c:pt idx="115">
                  <c:v>1143.76</c:v>
                </c:pt>
                <c:pt idx="116">
                  <c:v>1100.79</c:v>
                </c:pt>
                <c:pt idx="117">
                  <c:v>999.02</c:v>
                </c:pt>
                <c:pt idx="118">
                  <c:v>872.15</c:v>
                </c:pt>
                <c:pt idx="119">
                  <c:v>723.57</c:v>
                </c:pt>
                <c:pt idx="120">
                  <c:v>652</c:v>
                </c:pt>
                <c:pt idx="121">
                  <c:v>580.87</c:v>
                </c:pt>
                <c:pt idx="122">
                  <c:v>550.48</c:v>
                </c:pt>
                <c:pt idx="123">
                  <c:v>581.15</c:v>
                </c:pt>
                <c:pt idx="124">
                  <c:v>603.91999999999996</c:v>
                </c:pt>
                <c:pt idx="125">
                  <c:v>618.12</c:v>
                </c:pt>
                <c:pt idx="126">
                  <c:v>729.51</c:v>
                </c:pt>
                <c:pt idx="127">
                  <c:v>944.84</c:v>
                </c:pt>
                <c:pt idx="128">
                  <c:v>1085.8399999999999</c:v>
                </c:pt>
                <c:pt idx="129">
                  <c:v>1112.3900000000001</c:v>
                </c:pt>
                <c:pt idx="130">
                  <c:v>987.43</c:v>
                </c:pt>
                <c:pt idx="131">
                  <c:v>995.1</c:v>
                </c:pt>
                <c:pt idx="132">
                  <c:v>940.4</c:v>
                </c:pt>
                <c:pt idx="133">
                  <c:v>962.98</c:v>
                </c:pt>
                <c:pt idx="134">
                  <c:v>1121.8699999999999</c:v>
                </c:pt>
                <c:pt idx="135">
                  <c:v>1010.26</c:v>
                </c:pt>
                <c:pt idx="136">
                  <c:v>1001.22</c:v>
                </c:pt>
                <c:pt idx="137">
                  <c:v>1112.51</c:v>
                </c:pt>
                <c:pt idx="138">
                  <c:v>1134.3900000000001</c:v>
                </c:pt>
                <c:pt idx="139">
                  <c:v>1123.06</c:v>
                </c:pt>
                <c:pt idx="140">
                  <c:v>1040.6199999999999</c:v>
                </c:pt>
                <c:pt idx="141">
                  <c:v>913.76</c:v>
                </c:pt>
                <c:pt idx="142">
                  <c:v>775.42</c:v>
                </c:pt>
                <c:pt idx="143">
                  <c:v>581.16</c:v>
                </c:pt>
                <c:pt idx="144">
                  <c:v>693.82</c:v>
                </c:pt>
                <c:pt idx="145">
                  <c:v>614.82000000000005</c:v>
                </c:pt>
                <c:pt idx="146">
                  <c:v>555.74</c:v>
                </c:pt>
                <c:pt idx="147">
                  <c:v>579.01</c:v>
                </c:pt>
                <c:pt idx="148">
                  <c:v>586.67999999999995</c:v>
                </c:pt>
                <c:pt idx="149">
                  <c:v>588.26</c:v>
                </c:pt>
                <c:pt idx="150">
                  <c:v>672.84</c:v>
                </c:pt>
                <c:pt idx="151">
                  <c:v>797.91</c:v>
                </c:pt>
                <c:pt idx="152">
                  <c:v>884.84</c:v>
                </c:pt>
                <c:pt idx="153">
                  <c:v>975.01</c:v>
                </c:pt>
                <c:pt idx="154">
                  <c:v>1162.1500000000001</c:v>
                </c:pt>
                <c:pt idx="155">
                  <c:v>1175.72</c:v>
                </c:pt>
                <c:pt idx="156">
                  <c:v>1195.52</c:v>
                </c:pt>
                <c:pt idx="157">
                  <c:v>1224.54</c:v>
                </c:pt>
                <c:pt idx="158">
                  <c:v>1221.92</c:v>
                </c:pt>
                <c:pt idx="159">
                  <c:v>1229.45</c:v>
                </c:pt>
                <c:pt idx="160">
                  <c:v>1195.8699999999999</c:v>
                </c:pt>
                <c:pt idx="161">
                  <c:v>1146.48</c:v>
                </c:pt>
                <c:pt idx="162">
                  <c:v>1203.54</c:v>
                </c:pt>
                <c:pt idx="163">
                  <c:v>1173.42</c:v>
                </c:pt>
                <c:pt idx="164">
                  <c:v>1137.08</c:v>
                </c:pt>
                <c:pt idx="165">
                  <c:v>1043.3800000000001</c:v>
                </c:pt>
                <c:pt idx="166">
                  <c:v>903.65</c:v>
                </c:pt>
                <c:pt idx="167">
                  <c:v>751.38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D1E-451E-8D96-B191A71514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13.665372507143047</c:v>
                </c:pt>
                <c:pt idx="1">
                  <c:v>12.520350227142899</c:v>
                </c:pt>
                <c:pt idx="2">
                  <c:v>12.115700227142838</c:v>
                </c:pt>
                <c:pt idx="3">
                  <c:v>12.746691487143266</c:v>
                </c:pt>
                <c:pt idx="4">
                  <c:v>13.324603027143098</c:v>
                </c:pt>
                <c:pt idx="5">
                  <c:v>14.735459107142333</c:v>
                </c:pt>
                <c:pt idx="6">
                  <c:v>14.992949107142749</c:v>
                </c:pt>
                <c:pt idx="7">
                  <c:v>18.509045037142641</c:v>
                </c:pt>
                <c:pt idx="8">
                  <c:v>19.081813957142685</c:v>
                </c:pt>
                <c:pt idx="9">
                  <c:v>21.803346857143652</c:v>
                </c:pt>
                <c:pt idx="10">
                  <c:v>18.030438727142837</c:v>
                </c:pt>
                <c:pt idx="11">
                  <c:v>15.505704957142711</c:v>
                </c:pt>
                <c:pt idx="12">
                  <c:v>14.922401257142724</c:v>
                </c:pt>
                <c:pt idx="13">
                  <c:v>15.280148777143268</c:v>
                </c:pt>
                <c:pt idx="14">
                  <c:v>15.483669717143016</c:v>
                </c:pt>
                <c:pt idx="15">
                  <c:v>18.668013237142645</c:v>
                </c:pt>
                <c:pt idx="16">
                  <c:v>31.022873157142612</c:v>
                </c:pt>
                <c:pt idx="17">
                  <c:v>48.609539977143868</c:v>
                </c:pt>
                <c:pt idx="18">
                  <c:v>51.783558367143996</c:v>
                </c:pt>
                <c:pt idx="19">
                  <c:v>48.52535496714313</c:v>
                </c:pt>
                <c:pt idx="20">
                  <c:v>41.70479704714262</c:v>
                </c:pt>
                <c:pt idx="21">
                  <c:v>47.543824027143273</c:v>
                </c:pt>
                <c:pt idx="22">
                  <c:v>33.012272847142867</c:v>
                </c:pt>
                <c:pt idx="23">
                  <c:v>20.647393367143195</c:v>
                </c:pt>
                <c:pt idx="24">
                  <c:v>18.813748377142929</c:v>
                </c:pt>
                <c:pt idx="25">
                  <c:v>16.290170037142957</c:v>
                </c:pt>
                <c:pt idx="26">
                  <c:v>16.609455467142766</c:v>
                </c:pt>
                <c:pt idx="27">
                  <c:v>17.41621769714277</c:v>
                </c:pt>
                <c:pt idx="28">
                  <c:v>16.612985057143078</c:v>
                </c:pt>
                <c:pt idx="29">
                  <c:v>16.637396767142945</c:v>
                </c:pt>
                <c:pt idx="30">
                  <c:v>19.346545147142933</c:v>
                </c:pt>
                <c:pt idx="31">
                  <c:v>25.013980577142092</c:v>
                </c:pt>
                <c:pt idx="32">
                  <c:v>24.067953577143044</c:v>
                </c:pt>
                <c:pt idx="33">
                  <c:v>24.619648607142608</c:v>
                </c:pt>
                <c:pt idx="34">
                  <c:v>19.517750217142748</c:v>
                </c:pt>
                <c:pt idx="35">
                  <c:v>16.440737027142632</c:v>
                </c:pt>
                <c:pt idx="36">
                  <c:v>15.938111137142528</c:v>
                </c:pt>
                <c:pt idx="37">
                  <c:v>15.459394587142924</c:v>
                </c:pt>
                <c:pt idx="38">
                  <c:v>15.31730935714279</c:v>
                </c:pt>
                <c:pt idx="39">
                  <c:v>15.761264147142583</c:v>
                </c:pt>
                <c:pt idx="40">
                  <c:v>24.089934677143219</c:v>
                </c:pt>
                <c:pt idx="41">
                  <c:v>30.857700417142041</c:v>
                </c:pt>
                <c:pt idx="42">
                  <c:v>27.297910897143083</c:v>
                </c:pt>
                <c:pt idx="43">
                  <c:v>28.452092207142186</c:v>
                </c:pt>
                <c:pt idx="44">
                  <c:v>32.339114287143047</c:v>
                </c:pt>
                <c:pt idx="45">
                  <c:v>30.855827147142008</c:v>
                </c:pt>
                <c:pt idx="46">
                  <c:v>25.773428367142515</c:v>
                </c:pt>
                <c:pt idx="47">
                  <c:v>18.660694757142437</c:v>
                </c:pt>
                <c:pt idx="48">
                  <c:v>17.683189497142962</c:v>
                </c:pt>
                <c:pt idx="49">
                  <c:v>16.191911087142785</c:v>
                </c:pt>
                <c:pt idx="50">
                  <c:v>14.877136637142371</c:v>
                </c:pt>
                <c:pt idx="51">
                  <c:v>14.667381057142507</c:v>
                </c:pt>
                <c:pt idx="52">
                  <c:v>16.747721877143022</c:v>
                </c:pt>
                <c:pt idx="53">
                  <c:v>16.653034417142635</c:v>
                </c:pt>
                <c:pt idx="54">
                  <c:v>19.087097927143532</c:v>
                </c:pt>
                <c:pt idx="55">
                  <c:v>22.400739987143197</c:v>
                </c:pt>
                <c:pt idx="56">
                  <c:v>19.790559687141922</c:v>
                </c:pt>
                <c:pt idx="57">
                  <c:v>19.200406167142546</c:v>
                </c:pt>
                <c:pt idx="58">
                  <c:v>20.560532917143064</c:v>
                </c:pt>
                <c:pt idx="59">
                  <c:v>23.153531507142588</c:v>
                </c:pt>
                <c:pt idx="60">
                  <c:v>24.163199247142984</c:v>
                </c:pt>
                <c:pt idx="61">
                  <c:v>23.956433747142455</c:v>
                </c:pt>
                <c:pt idx="62">
                  <c:v>24.100135707142726</c:v>
                </c:pt>
                <c:pt idx="63">
                  <c:v>22.436244297142821</c:v>
                </c:pt>
                <c:pt idx="64">
                  <c:v>25.954074547142682</c:v>
                </c:pt>
                <c:pt idx="65">
                  <c:v>30.253187627143006</c:v>
                </c:pt>
                <c:pt idx="66">
                  <c:v>32.298421877143028</c:v>
                </c:pt>
                <c:pt idx="67">
                  <c:v>32.723555077142692</c:v>
                </c:pt>
                <c:pt idx="68">
                  <c:v>32.039843367141884</c:v>
                </c:pt>
                <c:pt idx="69">
                  <c:v>28.073755807141879</c:v>
                </c:pt>
                <c:pt idx="70">
                  <c:v>28.098311087142747</c:v>
                </c:pt>
                <c:pt idx="71">
                  <c:v>25.285536787142519</c:v>
                </c:pt>
                <c:pt idx="72">
                  <c:v>14.179823507143169</c:v>
                </c:pt>
                <c:pt idx="73">
                  <c:v>13.510826297143126</c:v>
                </c:pt>
                <c:pt idx="74">
                  <c:v>13.741000427142808</c:v>
                </c:pt>
                <c:pt idx="75">
                  <c:v>14.698131757142846</c:v>
                </c:pt>
                <c:pt idx="76">
                  <c:v>14.925411097142842</c:v>
                </c:pt>
                <c:pt idx="77">
                  <c:v>15.233726597143004</c:v>
                </c:pt>
                <c:pt idx="78">
                  <c:v>17.547223797142919</c:v>
                </c:pt>
                <c:pt idx="79">
                  <c:v>25.008167597142801</c:v>
                </c:pt>
                <c:pt idx="80">
                  <c:v>26.10054294714314</c:v>
                </c:pt>
                <c:pt idx="81">
                  <c:v>27.229893497143166</c:v>
                </c:pt>
                <c:pt idx="82">
                  <c:v>26.623783037142857</c:v>
                </c:pt>
                <c:pt idx="83">
                  <c:v>26.692540297142614</c:v>
                </c:pt>
                <c:pt idx="84">
                  <c:v>26.280084057142858</c:v>
                </c:pt>
                <c:pt idx="85">
                  <c:v>27.44170501714234</c:v>
                </c:pt>
                <c:pt idx="86">
                  <c:v>28.050781367142918</c:v>
                </c:pt>
                <c:pt idx="87">
                  <c:v>22.758476227142637</c:v>
                </c:pt>
                <c:pt idx="88">
                  <c:v>23.184165587142388</c:v>
                </c:pt>
                <c:pt idx="89">
                  <c:v>27.645051897143048</c:v>
                </c:pt>
                <c:pt idx="90">
                  <c:v>31.331913247142211</c:v>
                </c:pt>
                <c:pt idx="91">
                  <c:v>29.69600900714363</c:v>
                </c:pt>
                <c:pt idx="92">
                  <c:v>27.736896677143022</c:v>
                </c:pt>
                <c:pt idx="93">
                  <c:v>25.27129827714316</c:v>
                </c:pt>
                <c:pt idx="94">
                  <c:v>23.001660947143591</c:v>
                </c:pt>
                <c:pt idx="95">
                  <c:v>21.271188867142428</c:v>
                </c:pt>
                <c:pt idx="96">
                  <c:v>20.972098927143293</c:v>
                </c:pt>
                <c:pt idx="97">
                  <c:v>16.063686847142549</c:v>
                </c:pt>
                <c:pt idx="98">
                  <c:v>15.78732423714257</c:v>
                </c:pt>
                <c:pt idx="99">
                  <c:v>15.453230497142954</c:v>
                </c:pt>
                <c:pt idx="100">
                  <c:v>15.58251625714297</c:v>
                </c:pt>
                <c:pt idx="101">
                  <c:v>16.137115027142841</c:v>
                </c:pt>
                <c:pt idx="102">
                  <c:v>19.798641167142819</c:v>
                </c:pt>
                <c:pt idx="103">
                  <c:v>31.687796887142667</c:v>
                </c:pt>
                <c:pt idx="104">
                  <c:v>36.539557297143574</c:v>
                </c:pt>
                <c:pt idx="105">
                  <c:v>30.535194057142462</c:v>
                </c:pt>
                <c:pt idx="106">
                  <c:v>30.87669590714313</c:v>
                </c:pt>
                <c:pt idx="107">
                  <c:v>24.01147365714246</c:v>
                </c:pt>
                <c:pt idx="108">
                  <c:v>26.441710357142256</c:v>
                </c:pt>
                <c:pt idx="109">
                  <c:v>19.436315737142536</c:v>
                </c:pt>
                <c:pt idx="110">
                  <c:v>16.817240827142655</c:v>
                </c:pt>
                <c:pt idx="111">
                  <c:v>14.645579047142746</c:v>
                </c:pt>
                <c:pt idx="112">
                  <c:v>14.529108877143017</c:v>
                </c:pt>
                <c:pt idx="113">
                  <c:v>18.178799587142862</c:v>
                </c:pt>
                <c:pt idx="114">
                  <c:v>21.2362503871434</c:v>
                </c:pt>
                <c:pt idx="115">
                  <c:v>20.699086557142437</c:v>
                </c:pt>
                <c:pt idx="116">
                  <c:v>21.19141042714341</c:v>
                </c:pt>
                <c:pt idx="117">
                  <c:v>22.002791737142616</c:v>
                </c:pt>
                <c:pt idx="118">
                  <c:v>15.768379977142899</c:v>
                </c:pt>
                <c:pt idx="119">
                  <c:v>15.594962137142829</c:v>
                </c:pt>
                <c:pt idx="120">
                  <c:v>15.32706617714291</c:v>
                </c:pt>
                <c:pt idx="121">
                  <c:v>16.47985223714295</c:v>
                </c:pt>
                <c:pt idx="122">
                  <c:v>15.431126977142753</c:v>
                </c:pt>
                <c:pt idx="123">
                  <c:v>14.892993637143036</c:v>
                </c:pt>
                <c:pt idx="124">
                  <c:v>13.508238097142907</c:v>
                </c:pt>
                <c:pt idx="125">
                  <c:v>15.431018037142508</c:v>
                </c:pt>
                <c:pt idx="126">
                  <c:v>20.421569467142717</c:v>
                </c:pt>
                <c:pt idx="127">
                  <c:v>29.658889807143169</c:v>
                </c:pt>
                <c:pt idx="128">
                  <c:v>34.373164027143275</c:v>
                </c:pt>
                <c:pt idx="129">
                  <c:v>45.08097183714267</c:v>
                </c:pt>
                <c:pt idx="130">
                  <c:v>41.02730400714313</c:v>
                </c:pt>
                <c:pt idx="131">
                  <c:v>44.554487707142471</c:v>
                </c:pt>
                <c:pt idx="132">
                  <c:v>39.160579117143016</c:v>
                </c:pt>
                <c:pt idx="133">
                  <c:v>33.240314247142351</c:v>
                </c:pt>
                <c:pt idx="134">
                  <c:v>20.146404737142802</c:v>
                </c:pt>
                <c:pt idx="135">
                  <c:v>17.91339262714223</c:v>
                </c:pt>
                <c:pt idx="136">
                  <c:v>19.46152801714311</c:v>
                </c:pt>
                <c:pt idx="137">
                  <c:v>22.425540327142244</c:v>
                </c:pt>
                <c:pt idx="138">
                  <c:v>23.83703461714299</c:v>
                </c:pt>
                <c:pt idx="139">
                  <c:v>22.610588207142882</c:v>
                </c:pt>
                <c:pt idx="140">
                  <c:v>20.298726767143307</c:v>
                </c:pt>
                <c:pt idx="141">
                  <c:v>22.479971167143049</c:v>
                </c:pt>
                <c:pt idx="142">
                  <c:v>22.555879547142922</c:v>
                </c:pt>
                <c:pt idx="143">
                  <c:v>15.484034287142777</c:v>
                </c:pt>
                <c:pt idx="144">
                  <c:v>27.049566477142776</c:v>
                </c:pt>
                <c:pt idx="145">
                  <c:v>23.780408147143021</c:v>
                </c:pt>
                <c:pt idx="146">
                  <c:v>21.827058597142923</c:v>
                </c:pt>
                <c:pt idx="147">
                  <c:v>18.888309767142573</c:v>
                </c:pt>
                <c:pt idx="148">
                  <c:v>16.257676867143005</c:v>
                </c:pt>
                <c:pt idx="149">
                  <c:v>16.964841217142975</c:v>
                </c:pt>
                <c:pt idx="150">
                  <c:v>16.796895437143121</c:v>
                </c:pt>
                <c:pt idx="151">
                  <c:v>18.259666817142943</c:v>
                </c:pt>
                <c:pt idx="152">
                  <c:v>25.001635387143097</c:v>
                </c:pt>
                <c:pt idx="153">
                  <c:v>25.296589407141937</c:v>
                </c:pt>
                <c:pt idx="154">
                  <c:v>24.285686997143102</c:v>
                </c:pt>
                <c:pt idx="155">
                  <c:v>23.385245177142679</c:v>
                </c:pt>
                <c:pt idx="156">
                  <c:v>23.383181577142295</c:v>
                </c:pt>
                <c:pt idx="157">
                  <c:v>23.699671677142987</c:v>
                </c:pt>
                <c:pt idx="158">
                  <c:v>25.531131417142888</c:v>
                </c:pt>
                <c:pt idx="159">
                  <c:v>22.114322687143158</c:v>
                </c:pt>
                <c:pt idx="160">
                  <c:v>18.463913337143367</c:v>
                </c:pt>
                <c:pt idx="161">
                  <c:v>22.771653817142351</c:v>
                </c:pt>
                <c:pt idx="162">
                  <c:v>23.500461787142967</c:v>
                </c:pt>
                <c:pt idx="163">
                  <c:v>20.817492227142793</c:v>
                </c:pt>
                <c:pt idx="164">
                  <c:v>18.991791917142791</c:v>
                </c:pt>
                <c:pt idx="165">
                  <c:v>24.899491737142853</c:v>
                </c:pt>
                <c:pt idx="166">
                  <c:v>24.087016017143014</c:v>
                </c:pt>
                <c:pt idx="167">
                  <c:v>20.889496637142543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D1E-451E-8D96-B191A71514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CE-4443-B908-4F96AF21CA2B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CE-4443-B908-4F96AF21CA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24/03/2025</c:v>
                </c:pt>
                <c:pt idx="1">
                  <c:v>25/03/2025</c:v>
                </c:pt>
                <c:pt idx="2">
                  <c:v>26/03/2025</c:v>
                </c:pt>
                <c:pt idx="3">
                  <c:v>27/03/2025</c:v>
                </c:pt>
                <c:pt idx="4">
                  <c:v>28/03/2025</c:v>
                </c:pt>
                <c:pt idx="5">
                  <c:v>29/03/2025</c:v>
                </c:pt>
                <c:pt idx="6">
                  <c:v>30/03/2025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54-47CC-9E1B-25BB39603C4F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24/03/2025</c:v>
                </c:pt>
                <c:pt idx="1">
                  <c:v>25/03/2025</c:v>
                </c:pt>
                <c:pt idx="2">
                  <c:v>26/03/2025</c:v>
                </c:pt>
                <c:pt idx="3">
                  <c:v>27/03/2025</c:v>
                </c:pt>
                <c:pt idx="4">
                  <c:v>28/03/2025</c:v>
                </c:pt>
                <c:pt idx="5">
                  <c:v>29/03/2025</c:v>
                </c:pt>
                <c:pt idx="6">
                  <c:v>30/03/2025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54-47CC-9E1B-25BB39603C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DE-4BF8-91E4-F98C96E85367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DE-4BF8-91E4-F98C96E853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604.09510847999979</c:v>
                </c:pt>
                <c:pt idx="1">
                  <c:v>539.20067646000007</c:v>
                </c:pt>
                <c:pt idx="2">
                  <c:v>513.68692594999993</c:v>
                </c:pt>
                <c:pt idx="3">
                  <c:v>542.90344361999996</c:v>
                </c:pt>
                <c:pt idx="4">
                  <c:v>573.91023773999996</c:v>
                </c:pt>
                <c:pt idx="5">
                  <c:v>577.35883647999992</c:v>
                </c:pt>
                <c:pt idx="6">
                  <c:v>706.97003458000006</c:v>
                </c:pt>
                <c:pt idx="7">
                  <c:v>814.06722745000036</c:v>
                </c:pt>
                <c:pt idx="8">
                  <c:v>923.9670857000001</c:v>
                </c:pt>
                <c:pt idx="9">
                  <c:v>562.13070921999986</c:v>
                </c:pt>
                <c:pt idx="10">
                  <c:v>437.73714641999999</c:v>
                </c:pt>
                <c:pt idx="11">
                  <c:v>453.76066457999991</c:v>
                </c:pt>
                <c:pt idx="12">
                  <c:v>415.48542965999997</c:v>
                </c:pt>
                <c:pt idx="13">
                  <c:v>465.45645573999991</c:v>
                </c:pt>
                <c:pt idx="14">
                  <c:v>609.85756251999999</c:v>
                </c:pt>
                <c:pt idx="15">
                  <c:v>658.06042275000004</c:v>
                </c:pt>
                <c:pt idx="16">
                  <c:v>1076.3108463299995</c:v>
                </c:pt>
                <c:pt idx="17">
                  <c:v>1354.7269650699998</c:v>
                </c:pt>
                <c:pt idx="18">
                  <c:v>1502.2337001100002</c:v>
                </c:pt>
                <c:pt idx="19">
                  <c:v>1485.4607601499997</c:v>
                </c:pt>
                <c:pt idx="20">
                  <c:v>1307.76812172</c:v>
                </c:pt>
                <c:pt idx="21">
                  <c:v>1064.5822552000002</c:v>
                </c:pt>
                <c:pt idx="22">
                  <c:v>902.69871968000041</c:v>
                </c:pt>
                <c:pt idx="23">
                  <c:v>743.97083780000037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9FE-46FB-8200-B91F1BFB674D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669.0573501299998</c:v>
                </c:pt>
                <c:pt idx="1">
                  <c:v>598.00447525000016</c:v>
                </c:pt>
                <c:pt idx="2">
                  <c:v>568.74104092999994</c:v>
                </c:pt>
                <c:pt idx="3">
                  <c:v>609.89413332999993</c:v>
                </c:pt>
                <c:pt idx="4">
                  <c:v>593.5083422199998</c:v>
                </c:pt>
                <c:pt idx="5">
                  <c:v>614.32309898999983</c:v>
                </c:pt>
                <c:pt idx="6">
                  <c:v>720.53865881000002</c:v>
                </c:pt>
                <c:pt idx="7">
                  <c:v>834.83765613000037</c:v>
                </c:pt>
                <c:pt idx="8">
                  <c:v>916.07592983000006</c:v>
                </c:pt>
                <c:pt idx="9">
                  <c:v>914.88021329999981</c:v>
                </c:pt>
                <c:pt idx="10">
                  <c:v>915.88195769000004</c:v>
                </c:pt>
                <c:pt idx="11">
                  <c:v>880.22834943999987</c:v>
                </c:pt>
                <c:pt idx="12">
                  <c:v>886.89058242999999</c:v>
                </c:pt>
                <c:pt idx="13">
                  <c:v>980.32374461000006</c:v>
                </c:pt>
                <c:pt idx="14">
                  <c:v>1028.2264029600001</c:v>
                </c:pt>
                <c:pt idx="15">
                  <c:v>1050.8747438999999</c:v>
                </c:pt>
                <c:pt idx="16">
                  <c:v>1085.3920418199996</c:v>
                </c:pt>
                <c:pt idx="17">
                  <c:v>1156.9492748399998</c:v>
                </c:pt>
                <c:pt idx="18">
                  <c:v>1221.8941036500003</c:v>
                </c:pt>
                <c:pt idx="19">
                  <c:v>1222.5532533599999</c:v>
                </c:pt>
                <c:pt idx="20">
                  <c:v>1180.97038443</c:v>
                </c:pt>
                <c:pt idx="21">
                  <c:v>1091.4690270200003</c:v>
                </c:pt>
                <c:pt idx="22">
                  <c:v>945.11944352000046</c:v>
                </c:pt>
                <c:pt idx="23">
                  <c:v>790.11727607000046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9FE-46FB-8200-B91F1BFB674D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-64.96224165000001</c:v>
                </c:pt>
                <c:pt idx="1">
                  <c:v>-58.803798790000087</c:v>
                </c:pt>
                <c:pt idx="2">
                  <c:v>-55.054114980000008</c:v>
                </c:pt>
                <c:pt idx="3">
                  <c:v>-66.99068970999997</c:v>
                </c:pt>
                <c:pt idx="4">
                  <c:v>-19.598104479999847</c:v>
                </c:pt>
                <c:pt idx="5">
                  <c:v>-36.964262509999969</c:v>
                </c:pt>
                <c:pt idx="6">
                  <c:v>-13.568624230000012</c:v>
                </c:pt>
                <c:pt idx="7">
                  <c:v>-20.770428680000009</c:v>
                </c:pt>
                <c:pt idx="8">
                  <c:v>7.8911558700000342</c:v>
                </c:pt>
                <c:pt idx="9">
                  <c:v>-352.74950407999995</c:v>
                </c:pt>
                <c:pt idx="10">
                  <c:v>-478.14481127000005</c:v>
                </c:pt>
                <c:pt idx="11">
                  <c:v>-426.46768485999991</c:v>
                </c:pt>
                <c:pt idx="12">
                  <c:v>-471.40515277000009</c:v>
                </c:pt>
                <c:pt idx="13">
                  <c:v>-514.86728887000015</c:v>
                </c:pt>
                <c:pt idx="14">
                  <c:v>-418.36884044000004</c:v>
                </c:pt>
                <c:pt idx="15">
                  <c:v>-392.81432114999996</c:v>
                </c:pt>
                <c:pt idx="16">
                  <c:v>-9.0811954899999705</c:v>
                </c:pt>
                <c:pt idx="17">
                  <c:v>197.77769022999996</c:v>
                </c:pt>
                <c:pt idx="18">
                  <c:v>280.33959645999994</c:v>
                </c:pt>
                <c:pt idx="19">
                  <c:v>262.90750678999979</c:v>
                </c:pt>
                <c:pt idx="20">
                  <c:v>126.79773728999999</c:v>
                </c:pt>
                <c:pt idx="21">
                  <c:v>-26.886771820000035</c:v>
                </c:pt>
                <c:pt idx="22">
                  <c:v>-42.420723839999994</c:v>
                </c:pt>
                <c:pt idx="23">
                  <c:v>-46.14643827000009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9FE-46FB-8200-B91F1BFB67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24/03/2025</c:v>
                </c:pt>
                <c:pt idx="1">
                  <c:v>25/03/2025</c:v>
                </c:pt>
                <c:pt idx="2">
                  <c:v>26/03/2025</c:v>
                </c:pt>
                <c:pt idx="3">
                  <c:v>27/03/2025</c:v>
                </c:pt>
                <c:pt idx="4">
                  <c:v>28/03/2025</c:v>
                </c:pt>
                <c:pt idx="5">
                  <c:v>29/03/2025</c:v>
                </c:pt>
                <c:pt idx="6">
                  <c:v>30/03/2025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3E-4D7A-9F46-95DCC76DC4D0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24/03/2025</c:v>
                </c:pt>
                <c:pt idx="1">
                  <c:v>25/03/2025</c:v>
                </c:pt>
                <c:pt idx="2">
                  <c:v>26/03/2025</c:v>
                </c:pt>
                <c:pt idx="3">
                  <c:v>27/03/2025</c:v>
                </c:pt>
                <c:pt idx="4">
                  <c:v>28/03/2025</c:v>
                </c:pt>
                <c:pt idx="5">
                  <c:v>29/03/2025</c:v>
                </c:pt>
                <c:pt idx="6">
                  <c:v>30/03/2025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3E-4D7A-9F46-95DCC76DC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652</c:v>
                </c:pt>
                <c:pt idx="1">
                  <c:v>580.87</c:v>
                </c:pt>
                <c:pt idx="2">
                  <c:v>550.48</c:v>
                </c:pt>
                <c:pt idx="3">
                  <c:v>581.15</c:v>
                </c:pt>
                <c:pt idx="4">
                  <c:v>603.91999999999996</c:v>
                </c:pt>
                <c:pt idx="5">
                  <c:v>618.12</c:v>
                </c:pt>
                <c:pt idx="6">
                  <c:v>729.51</c:v>
                </c:pt>
                <c:pt idx="7">
                  <c:v>944.84</c:v>
                </c:pt>
                <c:pt idx="8">
                  <c:v>1085.8399999999999</c:v>
                </c:pt>
                <c:pt idx="9">
                  <c:v>1112.3900000000001</c:v>
                </c:pt>
                <c:pt idx="10">
                  <c:v>987.43</c:v>
                </c:pt>
                <c:pt idx="11">
                  <c:v>995.1</c:v>
                </c:pt>
                <c:pt idx="12">
                  <c:v>940.4</c:v>
                </c:pt>
                <c:pt idx="13">
                  <c:v>962.98</c:v>
                </c:pt>
                <c:pt idx="14">
                  <c:v>1121.8699999999999</c:v>
                </c:pt>
                <c:pt idx="15">
                  <c:v>1010.26</c:v>
                </c:pt>
                <c:pt idx="16">
                  <c:v>1001.22</c:v>
                </c:pt>
                <c:pt idx="17">
                  <c:v>1112.51</c:v>
                </c:pt>
                <c:pt idx="18">
                  <c:v>1134.3900000000001</c:v>
                </c:pt>
                <c:pt idx="19">
                  <c:v>1123.06</c:v>
                </c:pt>
                <c:pt idx="20">
                  <c:v>1040.6199999999999</c:v>
                </c:pt>
                <c:pt idx="21">
                  <c:v>913.76</c:v>
                </c:pt>
                <c:pt idx="22">
                  <c:v>775.42</c:v>
                </c:pt>
                <c:pt idx="23">
                  <c:v>581.16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AC-4008-B370-95C94F89E2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585.04999999999995</c:v>
                </c:pt>
                <c:pt idx="1">
                  <c:v>524.34</c:v>
                </c:pt>
                <c:pt idx="2">
                  <c:v>499.76</c:v>
                </c:pt>
                <c:pt idx="3">
                  <c:v>527.4</c:v>
                </c:pt>
                <c:pt idx="4">
                  <c:v>541.14</c:v>
                </c:pt>
                <c:pt idx="5">
                  <c:v>563</c:v>
                </c:pt>
                <c:pt idx="6">
                  <c:v>699.47</c:v>
                </c:pt>
                <c:pt idx="7">
                  <c:v>874.95</c:v>
                </c:pt>
                <c:pt idx="8">
                  <c:v>982.89</c:v>
                </c:pt>
                <c:pt idx="9">
                  <c:v>888.63</c:v>
                </c:pt>
                <c:pt idx="10">
                  <c:v>882.58</c:v>
                </c:pt>
                <c:pt idx="11">
                  <c:v>871.25</c:v>
                </c:pt>
                <c:pt idx="12">
                  <c:v>871.31</c:v>
                </c:pt>
                <c:pt idx="13">
                  <c:v>1041.57</c:v>
                </c:pt>
                <c:pt idx="14">
                  <c:v>1045.3699999999999</c:v>
                </c:pt>
                <c:pt idx="15">
                  <c:v>1024.23</c:v>
                </c:pt>
                <c:pt idx="16">
                  <c:v>993.21</c:v>
                </c:pt>
                <c:pt idx="17">
                  <c:v>1088.81</c:v>
                </c:pt>
                <c:pt idx="18">
                  <c:v>1146.5</c:v>
                </c:pt>
                <c:pt idx="19">
                  <c:v>1143.76</c:v>
                </c:pt>
                <c:pt idx="20">
                  <c:v>1100.79</c:v>
                </c:pt>
                <c:pt idx="21">
                  <c:v>999.02</c:v>
                </c:pt>
                <c:pt idx="22">
                  <c:v>872.15</c:v>
                </c:pt>
                <c:pt idx="23">
                  <c:v>723.57</c:v>
                </c:pt>
                <c:pt idx="24">
                  <c:v>652</c:v>
                </c:pt>
                <c:pt idx="25">
                  <c:v>580.87</c:v>
                </c:pt>
                <c:pt idx="26">
                  <c:v>550.48</c:v>
                </c:pt>
                <c:pt idx="27">
                  <c:v>581.15</c:v>
                </c:pt>
                <c:pt idx="28">
                  <c:v>603.91999999999996</c:v>
                </c:pt>
                <c:pt idx="29">
                  <c:v>618.12</c:v>
                </c:pt>
                <c:pt idx="30">
                  <c:v>729.51</c:v>
                </c:pt>
                <c:pt idx="31">
                  <c:v>944.84</c:v>
                </c:pt>
                <c:pt idx="32">
                  <c:v>1085.8399999999999</c:v>
                </c:pt>
                <c:pt idx="33">
                  <c:v>1112.3900000000001</c:v>
                </c:pt>
                <c:pt idx="34">
                  <c:v>987.43</c:v>
                </c:pt>
                <c:pt idx="35">
                  <c:v>995.1</c:v>
                </c:pt>
                <c:pt idx="36">
                  <c:v>940.4</c:v>
                </c:pt>
                <c:pt idx="37">
                  <c:v>962.98</c:v>
                </c:pt>
                <c:pt idx="38">
                  <c:v>1121.8699999999999</c:v>
                </c:pt>
                <c:pt idx="39">
                  <c:v>1010.26</c:v>
                </c:pt>
                <c:pt idx="40">
                  <c:v>1001.22</c:v>
                </c:pt>
                <c:pt idx="41">
                  <c:v>1112.51</c:v>
                </c:pt>
                <c:pt idx="42">
                  <c:v>1134.3900000000001</c:v>
                </c:pt>
                <c:pt idx="43">
                  <c:v>1123.06</c:v>
                </c:pt>
                <c:pt idx="44">
                  <c:v>1040.6199999999999</c:v>
                </c:pt>
                <c:pt idx="45">
                  <c:v>913.76</c:v>
                </c:pt>
                <c:pt idx="46">
                  <c:v>775.42</c:v>
                </c:pt>
                <c:pt idx="47">
                  <c:v>581.16</c:v>
                </c:pt>
                <c:pt idx="48">
                  <c:v>693.82</c:v>
                </c:pt>
                <c:pt idx="49">
                  <c:v>614.82000000000005</c:v>
                </c:pt>
                <c:pt idx="50">
                  <c:v>555.74</c:v>
                </c:pt>
                <c:pt idx="51">
                  <c:v>579.01</c:v>
                </c:pt>
                <c:pt idx="52">
                  <c:v>586.67999999999995</c:v>
                </c:pt>
                <c:pt idx="53">
                  <c:v>588.26</c:v>
                </c:pt>
                <c:pt idx="54">
                  <c:v>672.84</c:v>
                </c:pt>
                <c:pt idx="55">
                  <c:v>797.91</c:v>
                </c:pt>
                <c:pt idx="56">
                  <c:v>884.84</c:v>
                </c:pt>
                <c:pt idx="57">
                  <c:v>975.01</c:v>
                </c:pt>
                <c:pt idx="58">
                  <c:v>1162.1500000000001</c:v>
                </c:pt>
                <c:pt idx="59">
                  <c:v>1175.72</c:v>
                </c:pt>
                <c:pt idx="60">
                  <c:v>1195.52</c:v>
                </c:pt>
                <c:pt idx="61">
                  <c:v>1224.54</c:v>
                </c:pt>
                <c:pt idx="62">
                  <c:v>1221.92</c:v>
                </c:pt>
                <c:pt idx="63">
                  <c:v>1229.45</c:v>
                </c:pt>
                <c:pt idx="64">
                  <c:v>1195.8699999999999</c:v>
                </c:pt>
                <c:pt idx="65">
                  <c:v>1146.48</c:v>
                </c:pt>
                <c:pt idx="66">
                  <c:v>1203.54</c:v>
                </c:pt>
                <c:pt idx="67">
                  <c:v>1173.42</c:v>
                </c:pt>
                <c:pt idx="68">
                  <c:v>1137.08</c:v>
                </c:pt>
                <c:pt idx="69">
                  <c:v>1043.3800000000001</c:v>
                </c:pt>
                <c:pt idx="70">
                  <c:v>903.65</c:v>
                </c:pt>
                <c:pt idx="71">
                  <c:v>751.38</c:v>
                </c:pt>
                <c:pt idx="72">
                  <c:v>684.96</c:v>
                </c:pt>
                <c:pt idx="73">
                  <c:v>596.91999999999996</c:v>
                </c:pt>
                <c:pt idx="74">
                  <c:v>577.87</c:v>
                </c:pt>
                <c:pt idx="75">
                  <c:v>602.95000000000005</c:v>
                </c:pt>
                <c:pt idx="76">
                  <c:v>652.37</c:v>
                </c:pt>
                <c:pt idx="77">
                  <c:v>665.93</c:v>
                </c:pt>
                <c:pt idx="78">
                  <c:v>831.71</c:v>
                </c:pt>
                <c:pt idx="79">
                  <c:v>1035.1400000000001</c:v>
                </c:pt>
                <c:pt idx="80">
                  <c:v>1006.3</c:v>
                </c:pt>
                <c:pt idx="81">
                  <c:v>951.91</c:v>
                </c:pt>
                <c:pt idx="82">
                  <c:v>878.08</c:v>
                </c:pt>
                <c:pt idx="83">
                  <c:v>838.08</c:v>
                </c:pt>
                <c:pt idx="84">
                  <c:v>827.83</c:v>
                </c:pt>
                <c:pt idx="85">
                  <c:v>847.18</c:v>
                </c:pt>
                <c:pt idx="86">
                  <c:v>882.77</c:v>
                </c:pt>
                <c:pt idx="87">
                  <c:v>921.26</c:v>
                </c:pt>
                <c:pt idx="88">
                  <c:v>981.87</c:v>
                </c:pt>
                <c:pt idx="89">
                  <c:v>1143.4000000000001</c:v>
                </c:pt>
                <c:pt idx="90">
                  <c:v>1274.19</c:v>
                </c:pt>
                <c:pt idx="91">
                  <c:v>1285.4000000000001</c:v>
                </c:pt>
                <c:pt idx="92">
                  <c:v>1264.54</c:v>
                </c:pt>
                <c:pt idx="93">
                  <c:v>1167.3599999999999</c:v>
                </c:pt>
                <c:pt idx="94">
                  <c:v>993.08</c:v>
                </c:pt>
                <c:pt idx="95">
                  <c:v>796.39</c:v>
                </c:pt>
                <c:pt idx="96">
                  <c:v>585.04999999999995</c:v>
                </c:pt>
                <c:pt idx="97">
                  <c:v>524.34</c:v>
                </c:pt>
                <c:pt idx="98">
                  <c:v>499.76</c:v>
                </c:pt>
                <c:pt idx="99">
                  <c:v>527.4</c:v>
                </c:pt>
                <c:pt idx="100">
                  <c:v>541.14</c:v>
                </c:pt>
                <c:pt idx="101">
                  <c:v>563</c:v>
                </c:pt>
                <c:pt idx="102">
                  <c:v>699.47</c:v>
                </c:pt>
                <c:pt idx="103">
                  <c:v>874.95</c:v>
                </c:pt>
                <c:pt idx="104">
                  <c:v>982.89</c:v>
                </c:pt>
                <c:pt idx="105">
                  <c:v>888.63</c:v>
                </c:pt>
                <c:pt idx="106">
                  <c:v>882.58</c:v>
                </c:pt>
                <c:pt idx="107">
                  <c:v>871.25</c:v>
                </c:pt>
                <c:pt idx="108">
                  <c:v>871.31</c:v>
                </c:pt>
                <c:pt idx="109">
                  <c:v>1041.57</c:v>
                </c:pt>
                <c:pt idx="110">
                  <c:v>1045.3699999999999</c:v>
                </c:pt>
                <c:pt idx="111">
                  <c:v>1024.23</c:v>
                </c:pt>
                <c:pt idx="112">
                  <c:v>993.21</c:v>
                </c:pt>
                <c:pt idx="113">
                  <c:v>1088.81</c:v>
                </c:pt>
                <c:pt idx="114">
                  <c:v>1146.5</c:v>
                </c:pt>
                <c:pt idx="115">
                  <c:v>1143.76</c:v>
                </c:pt>
                <c:pt idx="116">
                  <c:v>1100.79</c:v>
                </c:pt>
                <c:pt idx="117">
                  <c:v>999.02</c:v>
                </c:pt>
                <c:pt idx="118">
                  <c:v>872.15</c:v>
                </c:pt>
                <c:pt idx="119">
                  <c:v>723.57</c:v>
                </c:pt>
                <c:pt idx="120">
                  <c:v>652</c:v>
                </c:pt>
                <c:pt idx="121">
                  <c:v>580.87</c:v>
                </c:pt>
                <c:pt idx="122">
                  <c:v>550.48</c:v>
                </c:pt>
                <c:pt idx="123">
                  <c:v>581.15</c:v>
                </c:pt>
                <c:pt idx="124">
                  <c:v>603.91999999999996</c:v>
                </c:pt>
                <c:pt idx="125">
                  <c:v>618.12</c:v>
                </c:pt>
                <c:pt idx="126">
                  <c:v>729.51</c:v>
                </c:pt>
                <c:pt idx="127">
                  <c:v>944.84</c:v>
                </c:pt>
                <c:pt idx="128">
                  <c:v>1085.8399999999999</c:v>
                </c:pt>
                <c:pt idx="129">
                  <c:v>1112.3900000000001</c:v>
                </c:pt>
                <c:pt idx="130">
                  <c:v>987.43</c:v>
                </c:pt>
                <c:pt idx="131">
                  <c:v>995.1</c:v>
                </c:pt>
                <c:pt idx="132">
                  <c:v>940.4</c:v>
                </c:pt>
                <c:pt idx="133">
                  <c:v>962.98</c:v>
                </c:pt>
                <c:pt idx="134">
                  <c:v>1121.8699999999999</c:v>
                </c:pt>
                <c:pt idx="135">
                  <c:v>1010.26</c:v>
                </c:pt>
                <c:pt idx="136">
                  <c:v>1001.22</c:v>
                </c:pt>
                <c:pt idx="137">
                  <c:v>1112.51</c:v>
                </c:pt>
                <c:pt idx="138">
                  <c:v>1134.3900000000001</c:v>
                </c:pt>
                <c:pt idx="139">
                  <c:v>1123.06</c:v>
                </c:pt>
                <c:pt idx="140">
                  <c:v>1040.6199999999999</c:v>
                </c:pt>
                <c:pt idx="141">
                  <c:v>913.76</c:v>
                </c:pt>
                <c:pt idx="142">
                  <c:v>775.42</c:v>
                </c:pt>
                <c:pt idx="143">
                  <c:v>581.16</c:v>
                </c:pt>
                <c:pt idx="144">
                  <c:v>693.82</c:v>
                </c:pt>
                <c:pt idx="145">
                  <c:v>614.82000000000005</c:v>
                </c:pt>
                <c:pt idx="146">
                  <c:v>555.74</c:v>
                </c:pt>
                <c:pt idx="147">
                  <c:v>579.01</c:v>
                </c:pt>
                <c:pt idx="148">
                  <c:v>586.67999999999995</c:v>
                </c:pt>
                <c:pt idx="149">
                  <c:v>588.26</c:v>
                </c:pt>
                <c:pt idx="150">
                  <c:v>672.84</c:v>
                </c:pt>
                <c:pt idx="151">
                  <c:v>797.91</c:v>
                </c:pt>
                <c:pt idx="152">
                  <c:v>884.84</c:v>
                </c:pt>
                <c:pt idx="153">
                  <c:v>975.01</c:v>
                </c:pt>
                <c:pt idx="154">
                  <c:v>1162.1500000000001</c:v>
                </c:pt>
                <c:pt idx="155">
                  <c:v>1175.72</c:v>
                </c:pt>
                <c:pt idx="156">
                  <c:v>1195.52</c:v>
                </c:pt>
                <c:pt idx="157">
                  <c:v>1224.54</c:v>
                </c:pt>
                <c:pt idx="158">
                  <c:v>1221.92</c:v>
                </c:pt>
                <c:pt idx="159">
                  <c:v>1229.45</c:v>
                </c:pt>
                <c:pt idx="160">
                  <c:v>1195.8699999999999</c:v>
                </c:pt>
                <c:pt idx="161">
                  <c:v>1146.48</c:v>
                </c:pt>
                <c:pt idx="162">
                  <c:v>1203.54</c:v>
                </c:pt>
                <c:pt idx="163">
                  <c:v>1173.42</c:v>
                </c:pt>
                <c:pt idx="164">
                  <c:v>1137.08</c:v>
                </c:pt>
                <c:pt idx="165">
                  <c:v>1043.3800000000001</c:v>
                </c:pt>
                <c:pt idx="166">
                  <c:v>903.65</c:v>
                </c:pt>
                <c:pt idx="167">
                  <c:v>751.38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4DC-4853-9C12-B05385F6E2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13.665372507143047</c:v>
                </c:pt>
                <c:pt idx="1">
                  <c:v>12.520350227142899</c:v>
                </c:pt>
                <c:pt idx="2">
                  <c:v>12.115700227142838</c:v>
                </c:pt>
                <c:pt idx="3">
                  <c:v>12.746691487143266</c:v>
                </c:pt>
                <c:pt idx="4">
                  <c:v>13.324603027143098</c:v>
                </c:pt>
                <c:pt idx="5">
                  <c:v>14.735459107142333</c:v>
                </c:pt>
                <c:pt idx="6">
                  <c:v>14.992949107142749</c:v>
                </c:pt>
                <c:pt idx="7">
                  <c:v>18.509045037142641</c:v>
                </c:pt>
                <c:pt idx="8">
                  <c:v>19.081813957142685</c:v>
                </c:pt>
                <c:pt idx="9">
                  <c:v>21.803346857143652</c:v>
                </c:pt>
                <c:pt idx="10">
                  <c:v>18.030438727142837</c:v>
                </c:pt>
                <c:pt idx="11">
                  <c:v>15.505704957142711</c:v>
                </c:pt>
                <c:pt idx="12">
                  <c:v>14.922401257142724</c:v>
                </c:pt>
                <c:pt idx="13">
                  <c:v>15.280148777143268</c:v>
                </c:pt>
                <c:pt idx="14">
                  <c:v>15.483669717143016</c:v>
                </c:pt>
                <c:pt idx="15">
                  <c:v>18.668013237142645</c:v>
                </c:pt>
                <c:pt idx="16">
                  <c:v>31.022873157142612</c:v>
                </c:pt>
                <c:pt idx="17">
                  <c:v>48.609539977143868</c:v>
                </c:pt>
                <c:pt idx="18">
                  <c:v>51.783558367143996</c:v>
                </c:pt>
                <c:pt idx="19">
                  <c:v>48.52535496714313</c:v>
                </c:pt>
                <c:pt idx="20">
                  <c:v>41.70479704714262</c:v>
                </c:pt>
                <c:pt idx="21">
                  <c:v>47.543824027143273</c:v>
                </c:pt>
                <c:pt idx="22">
                  <c:v>33.012272847142867</c:v>
                </c:pt>
                <c:pt idx="23">
                  <c:v>20.647393367143195</c:v>
                </c:pt>
                <c:pt idx="24">
                  <c:v>18.813748377142929</c:v>
                </c:pt>
                <c:pt idx="25">
                  <c:v>16.290170037142957</c:v>
                </c:pt>
                <c:pt idx="26">
                  <c:v>16.609455467142766</c:v>
                </c:pt>
                <c:pt idx="27">
                  <c:v>17.41621769714277</c:v>
                </c:pt>
                <c:pt idx="28">
                  <c:v>16.612985057143078</c:v>
                </c:pt>
                <c:pt idx="29">
                  <c:v>16.637396767142945</c:v>
                </c:pt>
                <c:pt idx="30">
                  <c:v>19.346545147142933</c:v>
                </c:pt>
                <c:pt idx="31">
                  <c:v>25.013980577142092</c:v>
                </c:pt>
                <c:pt idx="32">
                  <c:v>24.067953577143044</c:v>
                </c:pt>
                <c:pt idx="33">
                  <c:v>24.619648607142608</c:v>
                </c:pt>
                <c:pt idx="34">
                  <c:v>19.517750217142748</c:v>
                </c:pt>
                <c:pt idx="35">
                  <c:v>16.440737027142632</c:v>
                </c:pt>
                <c:pt idx="36">
                  <c:v>15.938111137142528</c:v>
                </c:pt>
                <c:pt idx="37">
                  <c:v>15.459394587142924</c:v>
                </c:pt>
                <c:pt idx="38">
                  <c:v>15.31730935714279</c:v>
                </c:pt>
                <c:pt idx="39">
                  <c:v>15.761264147142583</c:v>
                </c:pt>
                <c:pt idx="40">
                  <c:v>24.089934677143219</c:v>
                </c:pt>
                <c:pt idx="41">
                  <c:v>30.857700417142041</c:v>
                </c:pt>
                <c:pt idx="42">
                  <c:v>27.297910897143083</c:v>
                </c:pt>
                <c:pt idx="43">
                  <c:v>28.452092207142186</c:v>
                </c:pt>
                <c:pt idx="44">
                  <c:v>32.339114287143047</c:v>
                </c:pt>
                <c:pt idx="45">
                  <c:v>30.855827147142008</c:v>
                </c:pt>
                <c:pt idx="46">
                  <c:v>25.773428367142515</c:v>
                </c:pt>
                <c:pt idx="47">
                  <c:v>18.660694757142437</c:v>
                </c:pt>
                <c:pt idx="48">
                  <c:v>17.683189497142962</c:v>
                </c:pt>
                <c:pt idx="49">
                  <c:v>16.191911087142785</c:v>
                </c:pt>
                <c:pt idx="50">
                  <c:v>14.877136637142371</c:v>
                </c:pt>
                <c:pt idx="51">
                  <c:v>14.667381057142507</c:v>
                </c:pt>
                <c:pt idx="52">
                  <c:v>16.747721877143022</c:v>
                </c:pt>
                <c:pt idx="53">
                  <c:v>16.653034417142635</c:v>
                </c:pt>
                <c:pt idx="54">
                  <c:v>19.087097927143532</c:v>
                </c:pt>
                <c:pt idx="55">
                  <c:v>22.400739987143197</c:v>
                </c:pt>
                <c:pt idx="56">
                  <c:v>19.790559687141922</c:v>
                </c:pt>
                <c:pt idx="57">
                  <c:v>19.200406167142546</c:v>
                </c:pt>
                <c:pt idx="58">
                  <c:v>20.560532917143064</c:v>
                </c:pt>
                <c:pt idx="59">
                  <c:v>23.153531507142588</c:v>
                </c:pt>
                <c:pt idx="60">
                  <c:v>24.163199247142984</c:v>
                </c:pt>
                <c:pt idx="61">
                  <c:v>23.956433747142455</c:v>
                </c:pt>
                <c:pt idx="62">
                  <c:v>24.100135707142726</c:v>
                </c:pt>
                <c:pt idx="63">
                  <c:v>22.436244297142821</c:v>
                </c:pt>
                <c:pt idx="64">
                  <c:v>25.954074547142682</c:v>
                </c:pt>
                <c:pt idx="65">
                  <c:v>30.253187627143006</c:v>
                </c:pt>
                <c:pt idx="66">
                  <c:v>32.298421877143028</c:v>
                </c:pt>
                <c:pt idx="67">
                  <c:v>32.723555077142692</c:v>
                </c:pt>
                <c:pt idx="68">
                  <c:v>32.039843367141884</c:v>
                </c:pt>
                <c:pt idx="69">
                  <c:v>28.073755807141879</c:v>
                </c:pt>
                <c:pt idx="70">
                  <c:v>28.098311087142747</c:v>
                </c:pt>
                <c:pt idx="71">
                  <c:v>25.285536787142519</c:v>
                </c:pt>
                <c:pt idx="72">
                  <c:v>14.179823507143169</c:v>
                </c:pt>
                <c:pt idx="73">
                  <c:v>13.510826297143126</c:v>
                </c:pt>
                <c:pt idx="74">
                  <c:v>13.741000427142808</c:v>
                </c:pt>
                <c:pt idx="75">
                  <c:v>14.698131757142846</c:v>
                </c:pt>
                <c:pt idx="76">
                  <c:v>14.925411097142842</c:v>
                </c:pt>
                <c:pt idx="77">
                  <c:v>15.233726597143004</c:v>
                </c:pt>
                <c:pt idx="78">
                  <c:v>17.547223797142919</c:v>
                </c:pt>
                <c:pt idx="79">
                  <c:v>25.008167597142801</c:v>
                </c:pt>
                <c:pt idx="80">
                  <c:v>26.10054294714314</c:v>
                </c:pt>
                <c:pt idx="81">
                  <c:v>27.229893497143166</c:v>
                </c:pt>
                <c:pt idx="82">
                  <c:v>26.623783037142857</c:v>
                </c:pt>
                <c:pt idx="83">
                  <c:v>26.692540297142614</c:v>
                </c:pt>
                <c:pt idx="84">
                  <c:v>26.280084057142858</c:v>
                </c:pt>
                <c:pt idx="85">
                  <c:v>27.44170501714234</c:v>
                </c:pt>
                <c:pt idx="86">
                  <c:v>28.050781367142918</c:v>
                </c:pt>
                <c:pt idx="87">
                  <c:v>22.758476227142637</c:v>
                </c:pt>
                <c:pt idx="88">
                  <c:v>23.184165587142388</c:v>
                </c:pt>
                <c:pt idx="89">
                  <c:v>27.645051897143048</c:v>
                </c:pt>
                <c:pt idx="90">
                  <c:v>31.331913247142211</c:v>
                </c:pt>
                <c:pt idx="91">
                  <c:v>29.69600900714363</c:v>
                </c:pt>
                <c:pt idx="92">
                  <c:v>27.736896677143022</c:v>
                </c:pt>
                <c:pt idx="93">
                  <c:v>25.27129827714316</c:v>
                </c:pt>
                <c:pt idx="94">
                  <c:v>23.001660947143591</c:v>
                </c:pt>
                <c:pt idx="95">
                  <c:v>21.271188867142428</c:v>
                </c:pt>
                <c:pt idx="96">
                  <c:v>20.972098927143293</c:v>
                </c:pt>
                <c:pt idx="97">
                  <c:v>16.063686847142549</c:v>
                </c:pt>
                <c:pt idx="98">
                  <c:v>15.78732423714257</c:v>
                </c:pt>
                <c:pt idx="99">
                  <c:v>15.453230497142954</c:v>
                </c:pt>
                <c:pt idx="100">
                  <c:v>15.58251625714297</c:v>
                </c:pt>
                <c:pt idx="101">
                  <c:v>16.137115027142841</c:v>
                </c:pt>
                <c:pt idx="102">
                  <c:v>19.798641167142819</c:v>
                </c:pt>
                <c:pt idx="103">
                  <c:v>31.687796887142667</c:v>
                </c:pt>
                <c:pt idx="104">
                  <c:v>36.539557297143574</c:v>
                </c:pt>
                <c:pt idx="105">
                  <c:v>30.535194057142462</c:v>
                </c:pt>
                <c:pt idx="106">
                  <c:v>30.87669590714313</c:v>
                </c:pt>
                <c:pt idx="107">
                  <c:v>24.01147365714246</c:v>
                </c:pt>
                <c:pt idx="108">
                  <c:v>26.441710357142256</c:v>
                </c:pt>
                <c:pt idx="109">
                  <c:v>19.436315737142536</c:v>
                </c:pt>
                <c:pt idx="110">
                  <c:v>16.817240827142655</c:v>
                </c:pt>
                <c:pt idx="111">
                  <c:v>14.645579047142746</c:v>
                </c:pt>
                <c:pt idx="112">
                  <c:v>14.529108877143017</c:v>
                </c:pt>
                <c:pt idx="113">
                  <c:v>18.178799587142862</c:v>
                </c:pt>
                <c:pt idx="114">
                  <c:v>21.2362503871434</c:v>
                </c:pt>
                <c:pt idx="115">
                  <c:v>20.699086557142437</c:v>
                </c:pt>
                <c:pt idx="116">
                  <c:v>21.19141042714341</c:v>
                </c:pt>
                <c:pt idx="117">
                  <c:v>22.002791737142616</c:v>
                </c:pt>
                <c:pt idx="118">
                  <c:v>15.768379977142899</c:v>
                </c:pt>
                <c:pt idx="119">
                  <c:v>15.594962137142829</c:v>
                </c:pt>
                <c:pt idx="120">
                  <c:v>15.32706617714291</c:v>
                </c:pt>
                <c:pt idx="121">
                  <c:v>16.47985223714295</c:v>
                </c:pt>
                <c:pt idx="122">
                  <c:v>15.431126977142753</c:v>
                </c:pt>
                <c:pt idx="123">
                  <c:v>14.892993637143036</c:v>
                </c:pt>
                <c:pt idx="124">
                  <c:v>13.508238097142907</c:v>
                </c:pt>
                <c:pt idx="125">
                  <c:v>15.431018037142508</c:v>
                </c:pt>
                <c:pt idx="126">
                  <c:v>20.421569467142717</c:v>
                </c:pt>
                <c:pt idx="127">
                  <c:v>29.658889807143169</c:v>
                </c:pt>
                <c:pt idx="128">
                  <c:v>34.373164027143275</c:v>
                </c:pt>
                <c:pt idx="129">
                  <c:v>45.08097183714267</c:v>
                </c:pt>
                <c:pt idx="130">
                  <c:v>41.02730400714313</c:v>
                </c:pt>
                <c:pt idx="131">
                  <c:v>44.554487707142471</c:v>
                </c:pt>
                <c:pt idx="132">
                  <c:v>39.160579117143016</c:v>
                </c:pt>
                <c:pt idx="133">
                  <c:v>33.240314247142351</c:v>
                </c:pt>
                <c:pt idx="134">
                  <c:v>20.146404737142802</c:v>
                </c:pt>
                <c:pt idx="135">
                  <c:v>17.91339262714223</c:v>
                </c:pt>
                <c:pt idx="136">
                  <c:v>19.46152801714311</c:v>
                </c:pt>
                <c:pt idx="137">
                  <c:v>22.425540327142244</c:v>
                </c:pt>
                <c:pt idx="138">
                  <c:v>23.83703461714299</c:v>
                </c:pt>
                <c:pt idx="139">
                  <c:v>22.610588207142882</c:v>
                </c:pt>
                <c:pt idx="140">
                  <c:v>20.298726767143307</c:v>
                </c:pt>
                <c:pt idx="141">
                  <c:v>22.479971167143049</c:v>
                </c:pt>
                <c:pt idx="142">
                  <c:v>22.555879547142922</c:v>
                </c:pt>
                <c:pt idx="143">
                  <c:v>15.484034287142777</c:v>
                </c:pt>
                <c:pt idx="144">
                  <c:v>27.049566477142776</c:v>
                </c:pt>
                <c:pt idx="145">
                  <c:v>23.780408147143021</c:v>
                </c:pt>
                <c:pt idx="146">
                  <c:v>21.827058597142923</c:v>
                </c:pt>
                <c:pt idx="147">
                  <c:v>18.888309767142573</c:v>
                </c:pt>
                <c:pt idx="148">
                  <c:v>16.257676867143005</c:v>
                </c:pt>
                <c:pt idx="149">
                  <c:v>16.964841217142975</c:v>
                </c:pt>
                <c:pt idx="150">
                  <c:v>16.796895437143121</c:v>
                </c:pt>
                <c:pt idx="151">
                  <c:v>18.259666817142943</c:v>
                </c:pt>
                <c:pt idx="152">
                  <c:v>25.001635387143097</c:v>
                </c:pt>
                <c:pt idx="153">
                  <c:v>25.296589407141937</c:v>
                </c:pt>
                <c:pt idx="154">
                  <c:v>24.285686997143102</c:v>
                </c:pt>
                <c:pt idx="155">
                  <c:v>23.385245177142679</c:v>
                </c:pt>
                <c:pt idx="156">
                  <c:v>23.383181577142295</c:v>
                </c:pt>
                <c:pt idx="157">
                  <c:v>23.699671677142987</c:v>
                </c:pt>
                <c:pt idx="158">
                  <c:v>25.531131417142888</c:v>
                </c:pt>
                <c:pt idx="159">
                  <c:v>22.114322687143158</c:v>
                </c:pt>
                <c:pt idx="160">
                  <c:v>18.463913337143367</c:v>
                </c:pt>
                <c:pt idx="161">
                  <c:v>22.771653817142351</c:v>
                </c:pt>
                <c:pt idx="162">
                  <c:v>23.500461787142967</c:v>
                </c:pt>
                <c:pt idx="163">
                  <c:v>20.817492227142793</c:v>
                </c:pt>
                <c:pt idx="164">
                  <c:v>18.991791917142791</c:v>
                </c:pt>
                <c:pt idx="165">
                  <c:v>24.899491737142853</c:v>
                </c:pt>
                <c:pt idx="166">
                  <c:v>24.087016017143014</c:v>
                </c:pt>
                <c:pt idx="167">
                  <c:v>20.889496637142543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4DC-4853-9C12-B05385F6E2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4D-48F9-97AC-4163DE3AFF0C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4D-48F9-97AC-4163DE3AF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24/03/2025</c:v>
                </c:pt>
                <c:pt idx="1">
                  <c:v>25/03/2025</c:v>
                </c:pt>
                <c:pt idx="2">
                  <c:v>26/03/2025</c:v>
                </c:pt>
                <c:pt idx="3">
                  <c:v>27/03/2025</c:v>
                </c:pt>
                <c:pt idx="4">
                  <c:v>28/03/2025</c:v>
                </c:pt>
                <c:pt idx="5">
                  <c:v>29/03/2025</c:v>
                </c:pt>
                <c:pt idx="6">
                  <c:v>30/03/2025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47-4C0F-8DFE-3FF17DCE0F2D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24/03/2025</c:v>
                </c:pt>
                <c:pt idx="1">
                  <c:v>25/03/2025</c:v>
                </c:pt>
                <c:pt idx="2">
                  <c:v>26/03/2025</c:v>
                </c:pt>
                <c:pt idx="3">
                  <c:v>27/03/2025</c:v>
                </c:pt>
                <c:pt idx="4">
                  <c:v>28/03/2025</c:v>
                </c:pt>
                <c:pt idx="5">
                  <c:v>29/03/2025</c:v>
                </c:pt>
                <c:pt idx="6">
                  <c:v>30/03/2025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47-4C0F-8DFE-3FF17DCE0F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88-429E-B50A-DC8EE0EB975A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88-429E-B50A-DC8EE0EB97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2" name="Picture 21" descr="cid:image001.png@01D582A8.40C274E0">
          <a:extLst>
            <a:ext uri="{FF2B5EF4-FFF2-40B4-BE49-F238E27FC236}">
              <a16:creationId xmlns:a16="http://schemas.microsoft.com/office/drawing/2014/main" id="{EFF67F06-9D67-4C8D-B525-649EEE93E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23" name="Picture 22">
          <a:extLst>
            <a:ext uri="{FF2B5EF4-FFF2-40B4-BE49-F238E27FC236}">
              <a16:creationId xmlns:a16="http://schemas.microsoft.com/office/drawing/2014/main" id="{9EF21095-38BB-4B72-BAB7-14CCE82C7787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61964721-35B8-430A-815A-55D1A572D9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B25C7B52-7980-48B7-BDD9-4C2F840766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6E1F4E24-33BB-463E-8164-5E0F9051E6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F13F3EE4-DD10-44C8-9839-46ADF275A5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BFF45A7C-5F57-4F38-8274-E80A50F14D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3C5A2ABA-A22D-433B-827A-2277EC9B34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91CFC3E6-5C73-4B20-92DD-220A3E9C5C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6D35FD31-A84C-4041-AA1C-67034246A1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32" name="Picture 31" descr="cid:image001.png@01D582A8.40C274E0">
          <a:extLst>
            <a:ext uri="{FF2B5EF4-FFF2-40B4-BE49-F238E27FC236}">
              <a16:creationId xmlns:a16="http://schemas.microsoft.com/office/drawing/2014/main" id="{AE4D91BB-14E1-4557-92C2-D245B9EB2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3" name="Picture 32">
          <a:extLst>
            <a:ext uri="{FF2B5EF4-FFF2-40B4-BE49-F238E27FC236}">
              <a16:creationId xmlns:a16="http://schemas.microsoft.com/office/drawing/2014/main" id="{9A7CC62C-BAD6-4970-86CC-110BBCFC77C1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15CEFEFE-F7F4-4370-A48D-3E059E6986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29125DD2-F4B6-4372-A764-CF75C438C0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00528628-08A9-4015-9AC1-B5DB540686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33030EC9-8654-49E0-A015-6D0DD29760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58684FF9-2A46-4724-8900-6A146EC10A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02B7A975-7B38-499E-ADEC-53A8E83CB8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9C50878A-28AA-415D-BE85-51BB0D14B8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C5D51E93-A004-4777-ADD6-1ADF74B9CC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8" name="Picture 7" descr="cid:image001.png@01D582A8.40C274E0">
          <a:extLst>
            <a:ext uri="{FF2B5EF4-FFF2-40B4-BE49-F238E27FC236}">
              <a16:creationId xmlns:a16="http://schemas.microsoft.com/office/drawing/2014/main" id="{0A366558-FA14-4F08-9867-62C2AE512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EDD46EB5-C60B-44FC-8379-9BEFA06F74E6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0" name="Picture 9" descr="cid:image001.png@01D582A8.40C274E0">
          <a:extLst>
            <a:ext uri="{FF2B5EF4-FFF2-40B4-BE49-F238E27FC236}">
              <a16:creationId xmlns:a16="http://schemas.microsoft.com/office/drawing/2014/main" id="{708EEB15-A192-49E6-9669-969F51F77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287C5A8-098A-42EE-BCC9-F43F04E30A5F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D278A384-C2B5-488A-8C33-69C73C2E2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A7719AA-280C-44A2-9FA8-88C639DEBE1B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13_03_2025.xlsx" TargetMode="External"/><Relationship Id="rId1" Type="http://schemas.openxmlformats.org/officeDocument/2006/relationships/externalLinkPath" Target="/Users/dritan.marku/Desktop/Poblikime%20ne%20web%20OST/publikime/Publikimi%20i%20t&#235;%20dh&#235;nave%2013_03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24_03_2025.xlsx" TargetMode="External"/><Relationship Id="rId1" Type="http://schemas.openxmlformats.org/officeDocument/2006/relationships/externalLinkPath" Target="/Users/dritan.marku/Desktop/Poblikime%20ne%20web%20OST/publikime/Publikimi%20i%20t&#235;%20dh&#235;nave%2024_03_20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aldo.hyseni/AppData/Local/Microsoft/Windows/INetCache/Content.Outlook/Z26AB7I2/Publikimi%20te%20dhenave_11_02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10/03/2025</v>
          </cell>
          <cell r="C10" t="str">
            <v>11/03/2025</v>
          </cell>
          <cell r="D10" t="str">
            <v>12/03/2025</v>
          </cell>
          <cell r="E10" t="str">
            <v>13/03/2025</v>
          </cell>
          <cell r="F10" t="str">
            <v>14/03/2025</v>
          </cell>
          <cell r="G10" t="str">
            <v>15/03/2025</v>
          </cell>
          <cell r="H10" t="str">
            <v>16/03/2025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575.45241769999973</v>
          </cell>
          <cell r="E160">
            <v>-47.768000000000015</v>
          </cell>
          <cell r="F160">
            <v>623.22041769999976</v>
          </cell>
        </row>
        <row r="161">
          <cell r="D161">
            <v>501.16630029999993</v>
          </cell>
          <cell r="E161">
            <v>-60.061999999999998</v>
          </cell>
          <cell r="F161">
            <v>561.22830029999989</v>
          </cell>
        </row>
        <row r="162">
          <cell r="D162">
            <v>424.27326394000011</v>
          </cell>
          <cell r="E162">
            <v>-115.13499999999999</v>
          </cell>
          <cell r="F162">
            <v>539.4082639400001</v>
          </cell>
        </row>
        <row r="163">
          <cell r="D163">
            <v>490.90989852999979</v>
          </cell>
          <cell r="E163">
            <v>-74.394000000000005</v>
          </cell>
          <cell r="F163">
            <v>565.30389852999974</v>
          </cell>
        </row>
        <row r="164">
          <cell r="D164">
            <v>496.81326030999992</v>
          </cell>
          <cell r="E164">
            <v>-92.936999999999983</v>
          </cell>
          <cell r="F164">
            <v>589.75026030999993</v>
          </cell>
        </row>
        <row r="165">
          <cell r="D165">
            <v>509.96698645000004</v>
          </cell>
          <cell r="E165">
            <v>-101.86199999999997</v>
          </cell>
          <cell r="F165">
            <v>611.82898645</v>
          </cell>
        </row>
        <row r="166">
          <cell r="D166">
            <v>926.94305057000008</v>
          </cell>
          <cell r="E166">
            <v>169.20099999999999</v>
          </cell>
          <cell r="F166">
            <v>757.74205057000006</v>
          </cell>
        </row>
        <row r="167">
          <cell r="D167">
            <v>1120.8889089699996</v>
          </cell>
          <cell r="E167">
            <v>165.52999999999997</v>
          </cell>
          <cell r="F167">
            <v>955.35890896999967</v>
          </cell>
        </row>
        <row r="168">
          <cell r="D168">
            <v>1151.1148310499998</v>
          </cell>
          <cell r="E168">
            <v>166.81099999999992</v>
          </cell>
          <cell r="F168">
            <v>984.30383104999987</v>
          </cell>
        </row>
        <row r="169">
          <cell r="D169">
            <v>994.58039993000011</v>
          </cell>
          <cell r="E169">
            <v>14.355000000000018</v>
          </cell>
          <cell r="F169">
            <v>980.22539993000009</v>
          </cell>
        </row>
        <row r="170">
          <cell r="D170">
            <v>972.05691823000006</v>
          </cell>
          <cell r="E170">
            <v>-1.5900000000001455</v>
          </cell>
          <cell r="F170">
            <v>973.64691823000021</v>
          </cell>
        </row>
        <row r="171">
          <cell r="D171">
            <v>993.81256235000035</v>
          </cell>
          <cell r="E171">
            <v>-41.519999999999982</v>
          </cell>
          <cell r="F171">
            <v>1035.3325623500004</v>
          </cell>
        </row>
        <row r="172">
          <cell r="D172">
            <v>1075.6575600900003</v>
          </cell>
          <cell r="E172">
            <v>-4.4279999999998836</v>
          </cell>
          <cell r="F172">
            <v>1080.0855600900002</v>
          </cell>
        </row>
        <row r="173">
          <cell r="D173">
            <v>1089.5811562200004</v>
          </cell>
          <cell r="E173">
            <v>-28.18100000000004</v>
          </cell>
          <cell r="F173">
            <v>1117.7621562200004</v>
          </cell>
        </row>
        <row r="174">
          <cell r="D174">
            <v>1160.2041059300004</v>
          </cell>
          <cell r="E174">
            <v>32.006000000000029</v>
          </cell>
          <cell r="F174">
            <v>1128.1981059300003</v>
          </cell>
        </row>
        <row r="175">
          <cell r="D175">
            <v>1150.4246166099999</v>
          </cell>
          <cell r="E175">
            <v>21.967000000000041</v>
          </cell>
          <cell r="F175">
            <v>1128.4576166099998</v>
          </cell>
        </row>
        <row r="176">
          <cell r="D176">
            <v>1142.0229893499998</v>
          </cell>
          <cell r="E176">
            <v>-1.9539999999999509</v>
          </cell>
          <cell r="F176">
            <v>1143.9769893499997</v>
          </cell>
        </row>
        <row r="177">
          <cell r="D177">
            <v>1478.2425158800002</v>
          </cell>
          <cell r="E177">
            <v>255.53399999999999</v>
          </cell>
          <cell r="F177">
            <v>1222.70851588</v>
          </cell>
        </row>
        <row r="178">
          <cell r="D178">
            <v>1491.46864934</v>
          </cell>
          <cell r="E178">
            <v>245.24900000000002</v>
          </cell>
          <cell r="F178">
            <v>1246.2196493399999</v>
          </cell>
        </row>
        <row r="179">
          <cell r="D179">
            <v>1442.2871650400004</v>
          </cell>
          <cell r="E179">
            <v>219.10499999999999</v>
          </cell>
          <cell r="F179">
            <v>1223.1821650400004</v>
          </cell>
        </row>
        <row r="180">
          <cell r="D180">
            <v>1409.3630610000005</v>
          </cell>
          <cell r="E180">
            <v>223.94500000000002</v>
          </cell>
          <cell r="F180">
            <v>1185.4180610000005</v>
          </cell>
        </row>
        <row r="181">
          <cell r="D181">
            <v>1111.8818239699999</v>
          </cell>
          <cell r="E181">
            <v>31.839999999999918</v>
          </cell>
          <cell r="F181">
            <v>1080.04182397</v>
          </cell>
        </row>
        <row r="182">
          <cell r="D182">
            <v>977.15398315000016</v>
          </cell>
          <cell r="E182">
            <v>32.503000000000043</v>
          </cell>
          <cell r="F182">
            <v>944.65098315000012</v>
          </cell>
        </row>
        <row r="183">
          <cell r="D183">
            <v>773.36389353999959</v>
          </cell>
          <cell r="E183">
            <v>-10.80499999999995</v>
          </cell>
          <cell r="F183">
            <v>784.16889353999954</v>
          </cell>
        </row>
        <row r="448">
          <cell r="E448">
            <v>453.15</v>
          </cell>
        </row>
        <row r="449">
          <cell r="E449">
            <v>370.04</v>
          </cell>
        </row>
        <row r="450">
          <cell r="E450">
            <v>332.55</v>
          </cell>
        </row>
        <row r="451">
          <cell r="E451">
            <v>385.46</v>
          </cell>
        </row>
        <row r="452">
          <cell r="E452">
            <v>385.56</v>
          </cell>
        </row>
        <row r="453">
          <cell r="E453">
            <v>386.2</v>
          </cell>
        </row>
        <row r="454">
          <cell r="E454">
            <v>622.01</v>
          </cell>
        </row>
        <row r="455">
          <cell r="E455">
            <v>863.13</v>
          </cell>
        </row>
        <row r="456">
          <cell r="E456">
            <v>831.45</v>
          </cell>
        </row>
        <row r="457">
          <cell r="E457">
            <v>520.91999999999996</v>
          </cell>
        </row>
        <row r="458">
          <cell r="E458">
            <v>556.41</v>
          </cell>
        </row>
        <row r="459">
          <cell r="E459">
            <v>590.69000000000005</v>
          </cell>
        </row>
        <row r="460">
          <cell r="E460">
            <v>643.71</v>
          </cell>
        </row>
        <row r="461">
          <cell r="E461">
            <v>632.16999999999996</v>
          </cell>
        </row>
        <row r="462">
          <cell r="E462">
            <v>668.44</v>
          </cell>
        </row>
        <row r="463">
          <cell r="E463">
            <v>672.22</v>
          </cell>
        </row>
        <row r="464">
          <cell r="E464">
            <v>1032.97</v>
          </cell>
        </row>
        <row r="465">
          <cell r="E465">
            <v>1200.53</v>
          </cell>
        </row>
        <row r="466">
          <cell r="E466">
            <v>1296.94</v>
          </cell>
        </row>
        <row r="467">
          <cell r="E467">
            <v>1263.2</v>
          </cell>
        </row>
        <row r="468">
          <cell r="E468">
            <v>1240.5899999999999</v>
          </cell>
        </row>
        <row r="469">
          <cell r="E469">
            <v>967.85</v>
          </cell>
        </row>
        <row r="470">
          <cell r="E470">
            <v>826.92</v>
          </cell>
        </row>
        <row r="471">
          <cell r="E471">
            <v>634.21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723.05</v>
          </cell>
          <cell r="E612">
            <v>11.993036377142744</v>
          </cell>
        </row>
        <row r="613">
          <cell r="D613">
            <v>636.44000000000005</v>
          </cell>
          <cell r="E613">
            <v>9.808450947143001</v>
          </cell>
        </row>
        <row r="614">
          <cell r="D614">
            <v>607.04999999999995</v>
          </cell>
          <cell r="E614">
            <v>8.6420856971431022</v>
          </cell>
        </row>
        <row r="615">
          <cell r="D615">
            <v>622.37</v>
          </cell>
          <cell r="E615">
            <v>9.2412186671429026</v>
          </cell>
        </row>
        <row r="616">
          <cell r="D616">
            <v>708.81</v>
          </cell>
          <cell r="E616">
            <v>9.213570377142446</v>
          </cell>
        </row>
        <row r="617">
          <cell r="D617">
            <v>687.75</v>
          </cell>
          <cell r="E617">
            <v>10.524364397143017</v>
          </cell>
        </row>
        <row r="618">
          <cell r="D618">
            <v>860.41</v>
          </cell>
          <cell r="E618">
            <v>13.00700194714284</v>
          </cell>
        </row>
        <row r="619">
          <cell r="D619">
            <v>1096.1400000000001</v>
          </cell>
          <cell r="E619">
            <v>19.502184177142453</v>
          </cell>
        </row>
        <row r="620">
          <cell r="D620">
            <v>1142.33</v>
          </cell>
          <cell r="E620">
            <v>28.403814977143611</v>
          </cell>
        </row>
        <row r="621">
          <cell r="D621">
            <v>1092.4100000000001</v>
          </cell>
          <cell r="E621">
            <v>34.429692767142797</v>
          </cell>
        </row>
        <row r="622">
          <cell r="D622">
            <v>994.8</v>
          </cell>
          <cell r="E622">
            <v>34.56821276714345</v>
          </cell>
        </row>
        <row r="623">
          <cell r="D623">
            <v>913.78</v>
          </cell>
          <cell r="E623">
            <v>21.130971777142349</v>
          </cell>
        </row>
        <row r="624">
          <cell r="D624">
            <v>893.47</v>
          </cell>
          <cell r="E624">
            <v>17.400129467143188</v>
          </cell>
        </row>
        <row r="625">
          <cell r="D625">
            <v>877.92</v>
          </cell>
          <cell r="E625">
            <v>13.330286497142765</v>
          </cell>
        </row>
        <row r="626">
          <cell r="D626">
            <v>906.62</v>
          </cell>
          <cell r="E626">
            <v>14.099952927143249</v>
          </cell>
        </row>
        <row r="627">
          <cell r="D627">
            <v>960.15</v>
          </cell>
          <cell r="E627">
            <v>14.832284067143291</v>
          </cell>
        </row>
        <row r="628">
          <cell r="D628">
            <v>1049.46</v>
          </cell>
          <cell r="E628">
            <v>17.363697137142708</v>
          </cell>
        </row>
        <row r="629">
          <cell r="D629">
            <v>1289.56</v>
          </cell>
          <cell r="E629">
            <v>25.851580527142914</v>
          </cell>
        </row>
        <row r="630">
          <cell r="D630">
            <v>1409.83</v>
          </cell>
          <cell r="E630">
            <v>28.778283957143231</v>
          </cell>
        </row>
        <row r="631">
          <cell r="D631">
            <v>1409.84</v>
          </cell>
          <cell r="E631">
            <v>27.424429147142519</v>
          </cell>
        </row>
        <row r="632">
          <cell r="D632">
            <v>1360.51</v>
          </cell>
          <cell r="E632">
            <v>28.980578067142233</v>
          </cell>
        </row>
        <row r="633">
          <cell r="D633">
            <v>1240.42</v>
          </cell>
          <cell r="E633">
            <v>23.869882217142958</v>
          </cell>
        </row>
        <row r="634">
          <cell r="D634">
            <v>1061.45</v>
          </cell>
          <cell r="E634">
            <v>17.901952637143268</v>
          </cell>
        </row>
        <row r="635">
          <cell r="D635">
            <v>866.26</v>
          </cell>
          <cell r="E635">
            <v>12.788908037142505</v>
          </cell>
        </row>
        <row r="636">
          <cell r="D636">
            <v>701.03</v>
          </cell>
          <cell r="E636">
            <v>18.537180157142529</v>
          </cell>
        </row>
        <row r="637">
          <cell r="D637">
            <v>606.19000000000005</v>
          </cell>
          <cell r="E637">
            <v>18.284928087142703</v>
          </cell>
        </row>
        <row r="638">
          <cell r="D638">
            <v>569.57000000000005</v>
          </cell>
          <cell r="E638">
            <v>19.278802977142732</v>
          </cell>
        </row>
        <row r="639">
          <cell r="D639">
            <v>592.09</v>
          </cell>
          <cell r="E639">
            <v>18.665808607142935</v>
          </cell>
        </row>
        <row r="640">
          <cell r="D640">
            <v>647.73</v>
          </cell>
          <cell r="E640">
            <v>17.700558027142847</v>
          </cell>
        </row>
        <row r="641">
          <cell r="D641">
            <v>637.34</v>
          </cell>
          <cell r="E641">
            <v>13.545661707142699</v>
          </cell>
        </row>
        <row r="642">
          <cell r="D642">
            <v>827.15</v>
          </cell>
          <cell r="E642">
            <v>12.683919507142946</v>
          </cell>
        </row>
        <row r="643">
          <cell r="D643">
            <v>1076.03</v>
          </cell>
          <cell r="E643">
            <v>19.163259687143182</v>
          </cell>
        </row>
        <row r="644">
          <cell r="D644">
            <v>1080.93</v>
          </cell>
          <cell r="E644">
            <v>35.365292017142565</v>
          </cell>
        </row>
        <row r="645">
          <cell r="D645">
            <v>1041.77</v>
          </cell>
          <cell r="E645">
            <v>36.483730637142571</v>
          </cell>
        </row>
        <row r="646">
          <cell r="D646">
            <v>953.71</v>
          </cell>
          <cell r="E646">
            <v>36.039078667142576</v>
          </cell>
        </row>
        <row r="647">
          <cell r="D647">
            <v>868.53</v>
          </cell>
          <cell r="E647">
            <v>30.627173997143018</v>
          </cell>
        </row>
        <row r="648">
          <cell r="D648">
            <v>848.8</v>
          </cell>
          <cell r="E648">
            <v>28.604995197143353</v>
          </cell>
        </row>
        <row r="649">
          <cell r="D649">
            <v>873.81</v>
          </cell>
          <cell r="E649">
            <v>20.63973230714214</v>
          </cell>
        </row>
        <row r="650">
          <cell r="D650">
            <v>909.22</v>
          </cell>
          <cell r="E650">
            <v>20.25657307714232</v>
          </cell>
        </row>
        <row r="651">
          <cell r="D651">
            <v>957.73</v>
          </cell>
          <cell r="E651">
            <v>18.549722487143072</v>
          </cell>
        </row>
        <row r="652">
          <cell r="D652">
            <v>1072.1500000000001</v>
          </cell>
          <cell r="E652">
            <v>13.978893987142328</v>
          </cell>
        </row>
        <row r="653">
          <cell r="D653">
            <v>1233.74</v>
          </cell>
          <cell r="E653">
            <v>17.430678367142036</v>
          </cell>
        </row>
        <row r="654">
          <cell r="D654">
            <v>1355.25</v>
          </cell>
          <cell r="E654">
            <v>22.221805867143303</v>
          </cell>
        </row>
        <row r="655">
          <cell r="D655">
            <v>1381</v>
          </cell>
          <cell r="E655">
            <v>22.581088267142832</v>
          </cell>
        </row>
        <row r="656">
          <cell r="D656">
            <v>1332.6</v>
          </cell>
          <cell r="E656">
            <v>21.030375757143247</v>
          </cell>
        </row>
        <row r="657">
          <cell r="D657">
            <v>1185.44</v>
          </cell>
          <cell r="E657">
            <v>18.898910717141916</v>
          </cell>
        </row>
        <row r="658">
          <cell r="D658">
            <v>1012.61</v>
          </cell>
          <cell r="E658">
            <v>19.495163747143351</v>
          </cell>
        </row>
        <row r="659">
          <cell r="D659">
            <v>802.36</v>
          </cell>
          <cell r="E659">
            <v>15.876675817142996</v>
          </cell>
        </row>
        <row r="660">
          <cell r="D660">
            <v>688.45</v>
          </cell>
          <cell r="E660">
            <v>19.832352477142877</v>
          </cell>
        </row>
        <row r="661">
          <cell r="D661">
            <v>605.49</v>
          </cell>
          <cell r="E661">
            <v>19.151885937142652</v>
          </cell>
        </row>
        <row r="662">
          <cell r="D662">
            <v>569.99</v>
          </cell>
          <cell r="E662">
            <v>18.838534977143013</v>
          </cell>
        </row>
        <row r="663">
          <cell r="D663">
            <v>597.35</v>
          </cell>
          <cell r="E663">
            <v>19.481229587143162</v>
          </cell>
        </row>
        <row r="664">
          <cell r="D664">
            <v>657.45</v>
          </cell>
          <cell r="E664">
            <v>18.526084157143146</v>
          </cell>
        </row>
        <row r="665">
          <cell r="D665">
            <v>668.75</v>
          </cell>
          <cell r="E665">
            <v>14.641413897142911</v>
          </cell>
        </row>
        <row r="666">
          <cell r="D666">
            <v>836.32</v>
          </cell>
          <cell r="E666">
            <v>13.773250347142721</v>
          </cell>
        </row>
        <row r="667">
          <cell r="D667">
            <v>1047.97</v>
          </cell>
          <cell r="E667">
            <v>18.268701557142776</v>
          </cell>
        </row>
        <row r="668">
          <cell r="D668">
            <v>1040.6400000000001</v>
          </cell>
          <cell r="E668">
            <v>25.157171757143033</v>
          </cell>
        </row>
        <row r="669">
          <cell r="D669">
            <v>950.81</v>
          </cell>
          <cell r="E669">
            <v>36.336284387143223</v>
          </cell>
        </row>
        <row r="670">
          <cell r="D670">
            <v>879.13</v>
          </cell>
          <cell r="E670">
            <v>33.352762957142659</v>
          </cell>
        </row>
        <row r="671">
          <cell r="D671">
            <v>825.67</v>
          </cell>
          <cell r="E671">
            <v>31.229118787143307</v>
          </cell>
        </row>
        <row r="672">
          <cell r="D672">
            <v>805.12</v>
          </cell>
          <cell r="E672">
            <v>27.015171127142821</v>
          </cell>
        </row>
        <row r="673">
          <cell r="D673">
            <v>817.43</v>
          </cell>
          <cell r="E673">
            <v>25.815530217142623</v>
          </cell>
        </row>
        <row r="674">
          <cell r="D674">
            <v>838.18</v>
          </cell>
          <cell r="E674">
            <v>22.884308437142408</v>
          </cell>
        </row>
        <row r="675">
          <cell r="D675">
            <v>890.93</v>
          </cell>
          <cell r="E675">
            <v>15.963046797143079</v>
          </cell>
        </row>
        <row r="676">
          <cell r="D676">
            <v>989.13</v>
          </cell>
          <cell r="E676">
            <v>13.388414237143479</v>
          </cell>
        </row>
        <row r="677">
          <cell r="D677">
            <v>1155.8900000000001</v>
          </cell>
          <cell r="E677">
            <v>19.725529857143101</v>
          </cell>
        </row>
        <row r="678">
          <cell r="D678">
            <v>1277.79</v>
          </cell>
          <cell r="E678">
            <v>23.940009937142349</v>
          </cell>
        </row>
        <row r="679">
          <cell r="D679">
            <v>1289.6400000000001</v>
          </cell>
          <cell r="E679">
            <v>23.499205607141903</v>
          </cell>
        </row>
        <row r="680">
          <cell r="D680">
            <v>1255.93</v>
          </cell>
          <cell r="E680">
            <v>22.802608437142908</v>
          </cell>
        </row>
        <row r="681">
          <cell r="D681">
            <v>1164.1199999999999</v>
          </cell>
          <cell r="E681">
            <v>20.502020717143523</v>
          </cell>
        </row>
        <row r="682">
          <cell r="D682">
            <v>997.68</v>
          </cell>
          <cell r="E682">
            <v>23.998318027142432</v>
          </cell>
        </row>
        <row r="683">
          <cell r="D683">
            <v>788.84</v>
          </cell>
          <cell r="E683">
            <v>20.658556777143076</v>
          </cell>
        </row>
        <row r="684">
          <cell r="D684">
            <v>684.96</v>
          </cell>
          <cell r="E684">
            <v>11.324463477142672</v>
          </cell>
        </row>
        <row r="685">
          <cell r="D685">
            <v>596.91999999999996</v>
          </cell>
          <cell r="E685">
            <v>10.506275657142737</v>
          </cell>
        </row>
        <row r="686">
          <cell r="D686">
            <v>577.87</v>
          </cell>
          <cell r="E686">
            <v>9.2653044671434373</v>
          </cell>
        </row>
        <row r="687">
          <cell r="D687">
            <v>602.95000000000005</v>
          </cell>
          <cell r="E687">
            <v>9.3494220871431253</v>
          </cell>
        </row>
        <row r="688">
          <cell r="D688">
            <v>652.37</v>
          </cell>
          <cell r="E688">
            <v>10.233131347142717</v>
          </cell>
        </row>
        <row r="689">
          <cell r="D689">
            <v>665.93</v>
          </cell>
          <cell r="E689">
            <v>12.298408587142831</v>
          </cell>
        </row>
        <row r="690">
          <cell r="D690">
            <v>831.71</v>
          </cell>
          <cell r="E690">
            <v>16.75210252714237</v>
          </cell>
        </row>
        <row r="691">
          <cell r="D691">
            <v>1035.1400000000001</v>
          </cell>
          <cell r="E691">
            <v>22.014827207142389</v>
          </cell>
        </row>
        <row r="692">
          <cell r="D692">
            <v>1006.3</v>
          </cell>
          <cell r="E692">
            <v>24.734900437142414</v>
          </cell>
        </row>
        <row r="693">
          <cell r="D693">
            <v>951.91</v>
          </cell>
          <cell r="E693">
            <v>24.430116477143201</v>
          </cell>
        </row>
        <row r="694">
          <cell r="D694">
            <v>878.08</v>
          </cell>
          <cell r="E694">
            <v>21.71818580714239</v>
          </cell>
        </row>
        <row r="695">
          <cell r="D695">
            <v>838.08</v>
          </cell>
          <cell r="E695">
            <v>19.826364517142792</v>
          </cell>
        </row>
        <row r="696">
          <cell r="D696">
            <v>827.83</v>
          </cell>
          <cell r="E696">
            <v>18.975302447142894</v>
          </cell>
        </row>
        <row r="697">
          <cell r="D697">
            <v>847.18</v>
          </cell>
          <cell r="E697">
            <v>18.814622017143165</v>
          </cell>
        </row>
        <row r="698">
          <cell r="D698">
            <v>882.77</v>
          </cell>
          <cell r="E698">
            <v>17.141569377143242</v>
          </cell>
        </row>
        <row r="699">
          <cell r="D699">
            <v>921.26</v>
          </cell>
          <cell r="E699">
            <v>17.843859237142397</v>
          </cell>
        </row>
        <row r="700">
          <cell r="D700">
            <v>981.87</v>
          </cell>
          <cell r="E700">
            <v>19.926609577142017</v>
          </cell>
        </row>
        <row r="701">
          <cell r="D701">
            <v>1143.4000000000001</v>
          </cell>
          <cell r="E701">
            <v>20.689134777142272</v>
          </cell>
        </row>
        <row r="702">
          <cell r="D702">
            <v>1274.19</v>
          </cell>
          <cell r="E702">
            <v>23.049491027142494</v>
          </cell>
        </row>
        <row r="703">
          <cell r="D703">
            <v>1285.4000000000001</v>
          </cell>
          <cell r="E703">
            <v>22.405032517143809</v>
          </cell>
        </row>
        <row r="704">
          <cell r="D704">
            <v>1264.54</v>
          </cell>
          <cell r="E704">
            <v>20.953809307143047</v>
          </cell>
        </row>
        <row r="705">
          <cell r="D705">
            <v>1167.3599999999999</v>
          </cell>
          <cell r="E705">
            <v>19.670205717143745</v>
          </cell>
        </row>
        <row r="706">
          <cell r="D706">
            <v>993.08</v>
          </cell>
          <cell r="E706">
            <v>19.973326157143219</v>
          </cell>
        </row>
        <row r="707">
          <cell r="D707">
            <v>796.39</v>
          </cell>
          <cell r="E707">
            <v>18.889946477142303</v>
          </cell>
        </row>
        <row r="708">
          <cell r="D708">
            <v>666.05</v>
          </cell>
          <cell r="E708">
            <v>14.036429337142408</v>
          </cell>
        </row>
        <row r="709">
          <cell r="D709">
            <v>586.24</v>
          </cell>
          <cell r="E709">
            <v>17.80028074714312</v>
          </cell>
        </row>
        <row r="710">
          <cell r="D710">
            <v>554.22</v>
          </cell>
          <cell r="E710">
            <v>19.132138297143115</v>
          </cell>
        </row>
        <row r="711">
          <cell r="D711">
            <v>580.03</v>
          </cell>
          <cell r="E711">
            <v>19.383060467143196</v>
          </cell>
        </row>
        <row r="712">
          <cell r="D712">
            <v>632.45000000000005</v>
          </cell>
          <cell r="E712">
            <v>22.59577311714304</v>
          </cell>
        </row>
        <row r="713">
          <cell r="D713">
            <v>614.37</v>
          </cell>
          <cell r="E713">
            <v>20.300681247143302</v>
          </cell>
        </row>
        <row r="714">
          <cell r="D714">
            <v>698.07</v>
          </cell>
          <cell r="E714">
            <v>20.163638347142523</v>
          </cell>
        </row>
        <row r="715">
          <cell r="D715">
            <v>864.48</v>
          </cell>
          <cell r="E715">
            <v>22.282379467142619</v>
          </cell>
        </row>
        <row r="716">
          <cell r="D716">
            <v>977.33</v>
          </cell>
          <cell r="E716">
            <v>27.817932547142618</v>
          </cell>
        </row>
        <row r="717">
          <cell r="D717">
            <v>958.55</v>
          </cell>
          <cell r="E717">
            <v>30.787519997142681</v>
          </cell>
        </row>
        <row r="718">
          <cell r="D718">
            <v>1028.4100000000001</v>
          </cell>
          <cell r="E718">
            <v>31.103236297144349</v>
          </cell>
        </row>
        <row r="719">
          <cell r="D719">
            <v>995.33</v>
          </cell>
          <cell r="E719">
            <v>32.609295637143532</v>
          </cell>
        </row>
        <row r="720">
          <cell r="D720">
            <v>992.1</v>
          </cell>
          <cell r="E720">
            <v>37.259818597142612</v>
          </cell>
        </row>
        <row r="721">
          <cell r="D721">
            <v>1005.26</v>
          </cell>
          <cell r="E721">
            <v>39.888328917142871</v>
          </cell>
        </row>
        <row r="722">
          <cell r="D722">
            <v>1012.45</v>
          </cell>
          <cell r="E722">
            <v>40.017610027143064</v>
          </cell>
        </row>
        <row r="723">
          <cell r="D723">
            <v>978.19</v>
          </cell>
          <cell r="E723">
            <v>44.197399287142616</v>
          </cell>
        </row>
        <row r="724">
          <cell r="D724">
            <v>1028.47</v>
          </cell>
          <cell r="E724">
            <v>34.444161887142627</v>
          </cell>
        </row>
        <row r="725">
          <cell r="D725">
            <v>1143.28</v>
          </cell>
          <cell r="E725">
            <v>31.491637737142582</v>
          </cell>
        </row>
        <row r="726">
          <cell r="D726">
            <v>1201.07</v>
          </cell>
          <cell r="E726">
            <v>28.853421207141992</v>
          </cell>
        </row>
        <row r="727">
          <cell r="D727">
            <v>1166.55</v>
          </cell>
          <cell r="E727">
            <v>28.594879987142349</v>
          </cell>
        </row>
        <row r="728">
          <cell r="D728">
            <v>1129</v>
          </cell>
          <cell r="E728">
            <v>29.26527184714223</v>
          </cell>
        </row>
        <row r="729">
          <cell r="D729">
            <v>1039.46</v>
          </cell>
          <cell r="E729">
            <v>22.112834207142441</v>
          </cell>
        </row>
        <row r="730">
          <cell r="D730">
            <v>927.4</v>
          </cell>
          <cell r="E730">
            <v>20.058088157142265</v>
          </cell>
        </row>
        <row r="731">
          <cell r="D731">
            <v>793.81</v>
          </cell>
          <cell r="E731">
            <v>14.190778147143305</v>
          </cell>
        </row>
        <row r="732">
          <cell r="D732">
            <v>715.59</v>
          </cell>
          <cell r="E732">
            <v>12.446180817143386</v>
          </cell>
        </row>
        <row r="733">
          <cell r="D733">
            <v>633.16999999999996</v>
          </cell>
          <cell r="E733">
            <v>13.76512014714308</v>
          </cell>
        </row>
        <row r="734">
          <cell r="D734">
            <v>581.91</v>
          </cell>
          <cell r="E734">
            <v>12.382555127142723</v>
          </cell>
        </row>
        <row r="735">
          <cell r="D735">
            <v>587.99</v>
          </cell>
          <cell r="E735">
            <v>13.407163847142783</v>
          </cell>
        </row>
        <row r="736">
          <cell r="D736">
            <v>625.25</v>
          </cell>
          <cell r="E736">
            <v>14.951991677142473</v>
          </cell>
        </row>
        <row r="737">
          <cell r="D737">
            <v>609.85</v>
          </cell>
          <cell r="E737">
            <v>16.071675057142784</v>
          </cell>
        </row>
        <row r="738">
          <cell r="D738">
            <v>661.64</v>
          </cell>
          <cell r="E738">
            <v>20.013672767143362</v>
          </cell>
        </row>
        <row r="739">
          <cell r="D739">
            <v>796.99</v>
          </cell>
          <cell r="E739">
            <v>18.137543537142392</v>
          </cell>
        </row>
        <row r="740">
          <cell r="D740">
            <v>934.07</v>
          </cell>
          <cell r="E740">
            <v>16.283012777142176</v>
          </cell>
        </row>
        <row r="741">
          <cell r="D741">
            <v>1048.5</v>
          </cell>
          <cell r="E741">
            <v>19.334828577143298</v>
          </cell>
        </row>
        <row r="742">
          <cell r="D742">
            <v>893.41</v>
          </cell>
          <cell r="E742">
            <v>18.288512017142239</v>
          </cell>
        </row>
        <row r="743">
          <cell r="D743">
            <v>870.55</v>
          </cell>
          <cell r="E743">
            <v>17.667293347143186</v>
          </cell>
        </row>
        <row r="744">
          <cell r="D744">
            <v>883.36</v>
          </cell>
          <cell r="E744">
            <v>16.124144857142937</v>
          </cell>
        </row>
        <row r="745">
          <cell r="D745">
            <v>796.65</v>
          </cell>
          <cell r="E745">
            <v>16.311717737142999</v>
          </cell>
        </row>
        <row r="746">
          <cell r="D746">
            <v>813.57</v>
          </cell>
          <cell r="E746">
            <v>16.463862387143081</v>
          </cell>
        </row>
        <row r="747">
          <cell r="D747">
            <v>840.18</v>
          </cell>
          <cell r="E747">
            <v>16.781634687142514</v>
          </cell>
        </row>
        <row r="748">
          <cell r="D748">
            <v>918.15</v>
          </cell>
          <cell r="E748">
            <v>22.046085457143363</v>
          </cell>
        </row>
        <row r="749">
          <cell r="D749">
            <v>1119.3599999999999</v>
          </cell>
          <cell r="E749">
            <v>30.136536337142843</v>
          </cell>
        </row>
        <row r="750">
          <cell r="D750">
            <v>1223.68</v>
          </cell>
          <cell r="E750">
            <v>28.041657767142851</v>
          </cell>
        </row>
        <row r="751">
          <cell r="D751">
            <v>1257.72</v>
          </cell>
          <cell r="E751">
            <v>28.358197107143496</v>
          </cell>
        </row>
        <row r="752">
          <cell r="D752">
            <v>1196.03</v>
          </cell>
          <cell r="E752">
            <v>27.477508627142242</v>
          </cell>
        </row>
        <row r="753">
          <cell r="D753">
            <v>1119.83</v>
          </cell>
          <cell r="E753">
            <v>21.146820867142651</v>
          </cell>
        </row>
        <row r="754">
          <cell r="D754">
            <v>953.78</v>
          </cell>
          <cell r="E754">
            <v>22.342069107143061</v>
          </cell>
        </row>
        <row r="755">
          <cell r="D755">
            <v>766.61</v>
          </cell>
          <cell r="E755">
            <v>15.484034287142777</v>
          </cell>
        </row>
        <row r="756">
          <cell r="D756">
            <v>665.87</v>
          </cell>
          <cell r="E756">
            <v>11.993036377142744</v>
          </cell>
        </row>
        <row r="757">
          <cell r="D757">
            <v>593.62</v>
          </cell>
          <cell r="E757">
            <v>9.808450947143001</v>
          </cell>
        </row>
        <row r="758">
          <cell r="D758">
            <v>559.75</v>
          </cell>
          <cell r="E758">
            <v>8.6420856971431022</v>
          </cell>
        </row>
        <row r="759">
          <cell r="D759">
            <v>591.83000000000004</v>
          </cell>
          <cell r="E759">
            <v>9.2412186671429026</v>
          </cell>
        </row>
        <row r="760">
          <cell r="D760">
            <v>638.97</v>
          </cell>
          <cell r="E760">
            <v>9.213570377142446</v>
          </cell>
        </row>
        <row r="761">
          <cell r="D761">
            <v>652.75</v>
          </cell>
          <cell r="E761">
            <v>10.524364397143017</v>
          </cell>
        </row>
        <row r="762">
          <cell r="D762">
            <v>820.81</v>
          </cell>
          <cell r="E762">
            <v>13.00700194714284</v>
          </cell>
        </row>
        <row r="763">
          <cell r="D763">
            <v>1028.45</v>
          </cell>
          <cell r="E763">
            <v>19.502184177142453</v>
          </cell>
        </row>
        <row r="764">
          <cell r="D764">
            <v>1032.27</v>
          </cell>
          <cell r="E764">
            <v>28.403814977143611</v>
          </cell>
        </row>
        <row r="765">
          <cell r="D765">
            <v>1000.63</v>
          </cell>
          <cell r="E765">
            <v>34.429692767142797</v>
          </cell>
        </row>
        <row r="766">
          <cell r="D766">
            <v>928.47</v>
          </cell>
          <cell r="E766">
            <v>34.56821276714345</v>
          </cell>
        </row>
        <row r="767">
          <cell r="D767">
            <v>887.47</v>
          </cell>
          <cell r="E767">
            <v>21.130971777142349</v>
          </cell>
        </row>
        <row r="768">
          <cell r="D768">
            <v>873.9</v>
          </cell>
          <cell r="E768">
            <v>17.400129467143188</v>
          </cell>
        </row>
        <row r="769">
          <cell r="D769">
            <v>822.2</v>
          </cell>
          <cell r="E769">
            <v>13.330286497142765</v>
          </cell>
        </row>
        <row r="770">
          <cell r="D770">
            <v>850.57</v>
          </cell>
          <cell r="E770">
            <v>14.099952927143249</v>
          </cell>
        </row>
        <row r="771">
          <cell r="D771">
            <v>888.85</v>
          </cell>
          <cell r="E771">
            <v>14.832284067143291</v>
          </cell>
        </row>
        <row r="772">
          <cell r="D772">
            <v>950.2</v>
          </cell>
          <cell r="E772">
            <v>17.363697137142708</v>
          </cell>
        </row>
        <row r="773">
          <cell r="D773">
            <v>1120.33</v>
          </cell>
          <cell r="E773">
            <v>25.851580527142914</v>
          </cell>
        </row>
        <row r="774">
          <cell r="D774">
            <v>1250.5999999999999</v>
          </cell>
          <cell r="E774">
            <v>28.778283957143231</v>
          </cell>
        </row>
        <row r="775">
          <cell r="D775">
            <v>1261.98</v>
          </cell>
          <cell r="E775">
            <v>27.424429147142519</v>
          </cell>
        </row>
        <row r="776">
          <cell r="D776">
            <v>1235.57</v>
          </cell>
          <cell r="E776">
            <v>28.980578067142233</v>
          </cell>
        </row>
        <row r="777">
          <cell r="D777">
            <v>1142.76</v>
          </cell>
          <cell r="E777">
            <v>23.869882217142958</v>
          </cell>
        </row>
        <row r="778">
          <cell r="D778">
            <v>978.68</v>
          </cell>
          <cell r="E778">
            <v>17.901952637143268</v>
          </cell>
        </row>
        <row r="779">
          <cell r="D779">
            <v>799.79</v>
          </cell>
          <cell r="E779">
            <v>12.788908037142505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10/03/2025</v>
          </cell>
          <cell r="C852" t="str">
            <v>11/03/2025</v>
          </cell>
          <cell r="D852" t="str">
            <v>12/03/2025</v>
          </cell>
          <cell r="E852" t="str">
            <v>13/03/2025</v>
          </cell>
          <cell r="F852" t="str">
            <v>14/03/2025</v>
          </cell>
          <cell r="G852" t="str">
            <v>15/03/2025</v>
          </cell>
          <cell r="H852" t="str">
            <v>16/03/2025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2">
          <cell r="B2">
            <v>45740</v>
          </cell>
        </row>
        <row r="6">
          <cell r="H6">
            <v>23902.97</v>
          </cell>
        </row>
        <row r="10">
          <cell r="B10" t="str">
            <v>24/03/2025</v>
          </cell>
          <cell r="C10" t="str">
            <v>25/03/2025</v>
          </cell>
          <cell r="D10" t="str">
            <v>26/03/2025</v>
          </cell>
          <cell r="E10" t="str">
            <v>27/03/2025</v>
          </cell>
          <cell r="F10" t="str">
            <v>28/03/2025</v>
          </cell>
          <cell r="G10" t="str">
            <v>29/03/2025</v>
          </cell>
          <cell r="H10" t="str">
            <v>30/03/2025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604.09510847999979</v>
          </cell>
          <cell r="E160">
            <v>-64.96224165000001</v>
          </cell>
          <cell r="F160">
            <v>669.0573501299998</v>
          </cell>
        </row>
        <row r="161">
          <cell r="D161">
            <v>539.20067646000007</v>
          </cell>
          <cell r="E161">
            <v>-58.803798790000087</v>
          </cell>
          <cell r="F161">
            <v>598.00447525000016</v>
          </cell>
        </row>
        <row r="162">
          <cell r="D162">
            <v>513.68692594999993</v>
          </cell>
          <cell r="E162">
            <v>-55.054114980000008</v>
          </cell>
          <cell r="F162">
            <v>568.74104092999994</v>
          </cell>
        </row>
        <row r="163">
          <cell r="D163">
            <v>542.90344361999996</v>
          </cell>
          <cell r="E163">
            <v>-66.99068970999997</v>
          </cell>
          <cell r="F163">
            <v>609.89413332999993</v>
          </cell>
        </row>
        <row r="164">
          <cell r="D164">
            <v>573.91023773999996</v>
          </cell>
          <cell r="E164">
            <v>-19.598104479999847</v>
          </cell>
          <cell r="F164">
            <v>593.5083422199998</v>
          </cell>
        </row>
        <row r="165">
          <cell r="D165">
            <v>577.35883647999992</v>
          </cell>
          <cell r="E165">
            <v>-36.964262509999969</v>
          </cell>
          <cell r="F165">
            <v>614.32309898999983</v>
          </cell>
        </row>
        <row r="166">
          <cell r="D166">
            <v>706.97003458000006</v>
          </cell>
          <cell r="E166">
            <v>-13.568624230000012</v>
          </cell>
          <cell r="F166">
            <v>720.53865881000002</v>
          </cell>
        </row>
        <row r="167">
          <cell r="D167">
            <v>814.06722745000036</v>
          </cell>
          <cell r="E167">
            <v>-20.770428680000009</v>
          </cell>
          <cell r="F167">
            <v>834.83765613000037</v>
          </cell>
        </row>
        <row r="168">
          <cell r="D168">
            <v>923.9670857000001</v>
          </cell>
          <cell r="E168">
            <v>7.8911558700000342</v>
          </cell>
          <cell r="F168">
            <v>916.07592983000006</v>
          </cell>
        </row>
        <row r="169">
          <cell r="D169">
            <v>562.13070921999986</v>
          </cell>
          <cell r="E169">
            <v>-352.74950407999995</v>
          </cell>
          <cell r="F169">
            <v>914.88021329999981</v>
          </cell>
        </row>
        <row r="170">
          <cell r="D170">
            <v>437.73714641999999</v>
          </cell>
          <cell r="E170">
            <v>-478.14481127000005</v>
          </cell>
          <cell r="F170">
            <v>915.88195769000004</v>
          </cell>
        </row>
        <row r="171">
          <cell r="D171">
            <v>453.76066457999991</v>
          </cell>
          <cell r="E171">
            <v>-426.46768485999991</v>
          </cell>
          <cell r="F171">
            <v>880.22834943999987</v>
          </cell>
        </row>
        <row r="172">
          <cell r="D172">
            <v>415.48542965999997</v>
          </cell>
          <cell r="E172">
            <v>-471.40515277000009</v>
          </cell>
          <cell r="F172">
            <v>886.89058242999999</v>
          </cell>
        </row>
        <row r="173">
          <cell r="D173">
            <v>465.45645573999991</v>
          </cell>
          <cell r="E173">
            <v>-514.86728887000015</v>
          </cell>
          <cell r="F173">
            <v>980.32374461000006</v>
          </cell>
        </row>
        <row r="174">
          <cell r="D174">
            <v>609.85756251999999</v>
          </cell>
          <cell r="E174">
            <v>-418.36884044000004</v>
          </cell>
          <cell r="F174">
            <v>1028.2264029600001</v>
          </cell>
        </row>
        <row r="175">
          <cell r="D175">
            <v>658.06042275000004</v>
          </cell>
          <cell r="E175">
            <v>-392.81432114999996</v>
          </cell>
          <cell r="F175">
            <v>1050.8747438999999</v>
          </cell>
        </row>
        <row r="176">
          <cell r="D176">
            <v>1076.3108463299995</v>
          </cell>
          <cell r="E176">
            <v>-9.0811954899999705</v>
          </cell>
          <cell r="F176">
            <v>1085.3920418199996</v>
          </cell>
        </row>
        <row r="177">
          <cell r="D177">
            <v>1354.7269650699998</v>
          </cell>
          <cell r="E177">
            <v>197.77769022999996</v>
          </cell>
          <cell r="F177">
            <v>1156.9492748399998</v>
          </cell>
        </row>
        <row r="178">
          <cell r="D178">
            <v>1502.2337001100002</v>
          </cell>
          <cell r="E178">
            <v>280.33959645999994</v>
          </cell>
          <cell r="F178">
            <v>1221.8941036500003</v>
          </cell>
        </row>
        <row r="179">
          <cell r="D179">
            <v>1485.4607601499997</v>
          </cell>
          <cell r="E179">
            <v>262.90750678999979</v>
          </cell>
          <cell r="F179">
            <v>1222.5532533599999</v>
          </cell>
        </row>
        <row r="180">
          <cell r="D180">
            <v>1307.76812172</v>
          </cell>
          <cell r="E180">
            <v>126.79773728999999</v>
          </cell>
          <cell r="F180">
            <v>1180.97038443</v>
          </cell>
        </row>
        <row r="181">
          <cell r="D181">
            <v>1064.5822552000002</v>
          </cell>
          <cell r="E181">
            <v>-26.886771820000035</v>
          </cell>
          <cell r="F181">
            <v>1091.4690270200003</v>
          </cell>
        </row>
        <row r="182">
          <cell r="D182">
            <v>902.69871968000041</v>
          </cell>
          <cell r="E182">
            <v>-42.420723839999994</v>
          </cell>
          <cell r="F182">
            <v>945.11944352000046</v>
          </cell>
        </row>
        <row r="183">
          <cell r="D183">
            <v>743.97083780000037</v>
          </cell>
          <cell r="E183">
            <v>-46.14643827000009</v>
          </cell>
          <cell r="F183">
            <v>790.11727607000046</v>
          </cell>
        </row>
        <row r="261">
          <cell r="E261">
            <v>200</v>
          </cell>
        </row>
        <row r="262">
          <cell r="E262">
            <v>200</v>
          </cell>
        </row>
        <row r="263">
          <cell r="E263">
            <v>200</v>
          </cell>
        </row>
        <row r="264">
          <cell r="E264">
            <v>200</v>
          </cell>
        </row>
        <row r="265">
          <cell r="E265">
            <v>200</v>
          </cell>
        </row>
        <row r="266">
          <cell r="E266">
            <v>200</v>
          </cell>
        </row>
        <row r="271">
          <cell r="E271">
            <v>400</v>
          </cell>
        </row>
        <row r="272">
          <cell r="E272">
            <v>400</v>
          </cell>
        </row>
        <row r="273">
          <cell r="E273">
            <v>300</v>
          </cell>
        </row>
        <row r="274">
          <cell r="E274">
            <v>300</v>
          </cell>
        </row>
        <row r="275">
          <cell r="E275">
            <v>300</v>
          </cell>
        </row>
        <row r="276">
          <cell r="E276">
            <v>300</v>
          </cell>
        </row>
        <row r="281">
          <cell r="E281">
            <v>400</v>
          </cell>
        </row>
        <row r="282">
          <cell r="E282">
            <v>400</v>
          </cell>
        </row>
        <row r="283">
          <cell r="E283">
            <v>300</v>
          </cell>
        </row>
        <row r="284">
          <cell r="E284">
            <v>300</v>
          </cell>
        </row>
        <row r="285">
          <cell r="E285">
            <v>300</v>
          </cell>
        </row>
        <row r="286">
          <cell r="E286">
            <v>300</v>
          </cell>
        </row>
        <row r="291">
          <cell r="E291">
            <v>200</v>
          </cell>
        </row>
        <row r="292">
          <cell r="E292">
            <v>200</v>
          </cell>
        </row>
        <row r="293">
          <cell r="E293">
            <v>200</v>
          </cell>
        </row>
        <row r="294">
          <cell r="E294">
            <v>200</v>
          </cell>
        </row>
        <row r="295">
          <cell r="E295">
            <v>200</v>
          </cell>
        </row>
        <row r="296">
          <cell r="E296">
            <v>200</v>
          </cell>
        </row>
        <row r="301">
          <cell r="E301">
            <v>400</v>
          </cell>
        </row>
        <row r="302">
          <cell r="E302">
            <v>400</v>
          </cell>
        </row>
        <row r="303">
          <cell r="E303">
            <v>300</v>
          </cell>
        </row>
        <row r="304">
          <cell r="E304">
            <v>300</v>
          </cell>
        </row>
        <row r="305">
          <cell r="E305">
            <v>300</v>
          </cell>
        </row>
        <row r="306">
          <cell r="E306">
            <v>300</v>
          </cell>
        </row>
        <row r="311">
          <cell r="E311">
            <v>400</v>
          </cell>
        </row>
        <row r="312">
          <cell r="E312">
            <v>400</v>
          </cell>
        </row>
        <row r="313">
          <cell r="E313">
            <v>300</v>
          </cell>
        </row>
        <row r="314">
          <cell r="E314">
            <v>300</v>
          </cell>
        </row>
        <row r="315">
          <cell r="E315">
            <v>300</v>
          </cell>
        </row>
        <row r="316">
          <cell r="E316">
            <v>300</v>
          </cell>
        </row>
        <row r="332">
          <cell r="E332">
            <v>400</v>
          </cell>
        </row>
        <row r="333">
          <cell r="E333">
            <v>400</v>
          </cell>
        </row>
        <row r="334">
          <cell r="E334">
            <v>300</v>
          </cell>
        </row>
        <row r="335">
          <cell r="E335">
            <v>300</v>
          </cell>
        </row>
        <row r="336">
          <cell r="E336">
            <v>300</v>
          </cell>
        </row>
        <row r="337">
          <cell r="E337">
            <v>300</v>
          </cell>
        </row>
        <row r="358">
          <cell r="B358">
            <v>18.25334771</v>
          </cell>
          <cell r="C358">
            <v>0</v>
          </cell>
          <cell r="D358">
            <v>82.564975779999997</v>
          </cell>
          <cell r="E358">
            <v>11.16057634</v>
          </cell>
          <cell r="F358">
            <v>14.120063999999999</v>
          </cell>
          <cell r="G358">
            <v>143.82176146</v>
          </cell>
        </row>
        <row r="359">
          <cell r="B359">
            <v>0.20369664000000001</v>
          </cell>
          <cell r="C359">
            <v>0</v>
          </cell>
          <cell r="D359">
            <v>115.21940278</v>
          </cell>
          <cell r="E359">
            <v>57.91242415</v>
          </cell>
          <cell r="F359">
            <v>65.495807999999997</v>
          </cell>
          <cell r="G359">
            <v>16.414433150000001</v>
          </cell>
        </row>
        <row r="360">
          <cell r="B360">
            <v>4.5964799999999991E-3</v>
          </cell>
          <cell r="C360">
            <v>0</v>
          </cell>
          <cell r="D360">
            <v>100.15497945000001</v>
          </cell>
          <cell r="E360">
            <v>78.224027969999995</v>
          </cell>
          <cell r="F360">
            <v>23.054975999999996</v>
          </cell>
          <cell r="G360">
            <v>25.295155000000001</v>
          </cell>
        </row>
        <row r="361">
          <cell r="B361">
            <v>0</v>
          </cell>
          <cell r="C361">
            <v>0</v>
          </cell>
          <cell r="D361">
            <v>99.002537059999995</v>
          </cell>
          <cell r="E361">
            <v>82.417308100000014</v>
          </cell>
          <cell r="F361">
            <v>10.682112</v>
          </cell>
          <cell r="G361">
            <v>26.96859628</v>
          </cell>
        </row>
        <row r="362">
          <cell r="B362">
            <v>5.0803200000000001E-3</v>
          </cell>
          <cell r="C362">
            <v>0</v>
          </cell>
          <cell r="D362">
            <v>99.063920240000002</v>
          </cell>
          <cell r="E362">
            <v>80.536783250000013</v>
          </cell>
          <cell r="F362">
            <v>11.160576000000001</v>
          </cell>
          <cell r="G362">
            <v>24.185548609999998</v>
          </cell>
        </row>
        <row r="363">
          <cell r="B363">
            <v>9.1869119299999991</v>
          </cell>
          <cell r="C363">
            <v>0</v>
          </cell>
          <cell r="D363">
            <v>78.292281399999993</v>
          </cell>
          <cell r="E363">
            <v>60.244533019999992</v>
          </cell>
          <cell r="F363">
            <v>4.5696000000000001E-2</v>
          </cell>
          <cell r="G363">
            <v>120.87871396</v>
          </cell>
        </row>
        <row r="364">
          <cell r="B364">
            <v>7.8091775399999994</v>
          </cell>
          <cell r="C364">
            <v>0</v>
          </cell>
          <cell r="D364">
            <v>98.798163040000006</v>
          </cell>
          <cell r="E364">
            <v>40.76835964</v>
          </cell>
          <cell r="F364">
            <v>24.541440000000001</v>
          </cell>
          <cell r="G364">
            <v>65.767403020000003</v>
          </cell>
        </row>
        <row r="365">
          <cell r="B365">
            <v>42.795405759999994</v>
          </cell>
          <cell r="C365">
            <v>0</v>
          </cell>
          <cell r="D365">
            <v>44.235976359999995</v>
          </cell>
          <cell r="E365">
            <v>19.576167000000002</v>
          </cell>
          <cell r="F365">
            <v>0.83865599999999996</v>
          </cell>
          <cell r="G365">
            <v>241.21552713</v>
          </cell>
        </row>
        <row r="366">
          <cell r="B366">
            <v>32.812093180000005</v>
          </cell>
          <cell r="C366">
            <v>0</v>
          </cell>
          <cell r="D366">
            <v>78.081165869999992</v>
          </cell>
          <cell r="E366">
            <v>1.6386048500000001</v>
          </cell>
          <cell r="F366">
            <v>53.380992000000006</v>
          </cell>
          <cell r="G366">
            <v>146.45772176999998</v>
          </cell>
        </row>
        <row r="367">
          <cell r="B367">
            <v>35.945682919999996</v>
          </cell>
          <cell r="C367">
            <v>0</v>
          </cell>
          <cell r="D367">
            <v>63.298111650000003</v>
          </cell>
          <cell r="E367">
            <v>0</v>
          </cell>
          <cell r="F367">
            <v>15.671039999999998</v>
          </cell>
          <cell r="G367">
            <v>177.25316987000002</v>
          </cell>
        </row>
        <row r="368">
          <cell r="B368">
            <v>45.471040940000002</v>
          </cell>
          <cell r="C368">
            <v>0</v>
          </cell>
          <cell r="D368">
            <v>25.945211060000002</v>
          </cell>
          <cell r="E368">
            <v>0</v>
          </cell>
          <cell r="F368">
            <v>11.461632</v>
          </cell>
          <cell r="G368">
            <v>237.28029516000004</v>
          </cell>
        </row>
        <row r="369">
          <cell r="B369">
            <v>35.817465320000004</v>
          </cell>
          <cell r="C369">
            <v>0</v>
          </cell>
          <cell r="D369">
            <v>44.128821920000007</v>
          </cell>
          <cell r="E369">
            <v>0</v>
          </cell>
          <cell r="F369">
            <v>21.649152000000001</v>
          </cell>
          <cell r="G369">
            <v>184.65398643</v>
          </cell>
        </row>
        <row r="370">
          <cell r="B370">
            <v>33.333914630000002</v>
          </cell>
          <cell r="C370">
            <v>0</v>
          </cell>
          <cell r="D370">
            <v>21.666839620000001</v>
          </cell>
          <cell r="E370">
            <v>0</v>
          </cell>
          <cell r="F370">
            <v>18.875136000000001</v>
          </cell>
          <cell r="G370">
            <v>165.58811010999997</v>
          </cell>
        </row>
        <row r="371">
          <cell r="B371">
            <v>37.038677489999998</v>
          </cell>
          <cell r="C371">
            <v>0</v>
          </cell>
          <cell r="D371">
            <v>16.35063135</v>
          </cell>
          <cell r="E371">
            <v>0</v>
          </cell>
          <cell r="F371">
            <v>9.9966720000000002</v>
          </cell>
          <cell r="G371">
            <v>204.90817380000001</v>
          </cell>
        </row>
        <row r="372">
          <cell r="B372">
            <v>28.987096100000002</v>
          </cell>
          <cell r="C372">
            <v>0</v>
          </cell>
          <cell r="D372">
            <v>50.628696390000002</v>
          </cell>
          <cell r="E372">
            <v>0</v>
          </cell>
          <cell r="F372">
            <v>80.277119999999996</v>
          </cell>
          <cell r="G372">
            <v>124.63073186</v>
          </cell>
        </row>
        <row r="373">
          <cell r="B373">
            <v>24.344409420000002</v>
          </cell>
          <cell r="C373">
            <v>0</v>
          </cell>
          <cell r="D373">
            <v>81.831925909999995</v>
          </cell>
          <cell r="E373">
            <v>0</v>
          </cell>
          <cell r="F373">
            <v>161.11065600000001</v>
          </cell>
          <cell r="G373">
            <v>54.06492630999999</v>
          </cell>
        </row>
        <row r="374">
          <cell r="B374">
            <v>36.997792999999994</v>
          </cell>
          <cell r="C374">
            <v>0</v>
          </cell>
          <cell r="D374">
            <v>45.063762109999999</v>
          </cell>
          <cell r="E374">
            <v>0</v>
          </cell>
          <cell r="F374">
            <v>151.20806400000001</v>
          </cell>
          <cell r="G374">
            <v>142.20509075999999</v>
          </cell>
        </row>
        <row r="375">
          <cell r="B375">
            <v>24.504802369999997</v>
          </cell>
          <cell r="C375">
            <v>0</v>
          </cell>
          <cell r="D375">
            <v>55.307300300000009</v>
          </cell>
          <cell r="E375">
            <v>0</v>
          </cell>
          <cell r="F375">
            <v>226.90752000000001</v>
          </cell>
          <cell r="G375">
            <v>52.114083440000002</v>
          </cell>
        </row>
        <row r="376">
          <cell r="B376">
            <v>32.639604230000003</v>
          </cell>
          <cell r="C376">
            <v>0</v>
          </cell>
          <cell r="D376">
            <v>39.858611250000003</v>
          </cell>
          <cell r="E376">
            <v>0</v>
          </cell>
          <cell r="F376">
            <v>188.83468800000003</v>
          </cell>
          <cell r="G376">
            <v>134.53977498</v>
          </cell>
        </row>
        <row r="377">
          <cell r="B377">
            <v>22.492511840000002</v>
          </cell>
          <cell r="C377">
            <v>0</v>
          </cell>
          <cell r="D377">
            <v>44.133789350000008</v>
          </cell>
          <cell r="E377">
            <v>0</v>
          </cell>
          <cell r="F377">
            <v>192.43392</v>
          </cell>
          <cell r="G377">
            <v>103.32886961999999</v>
          </cell>
        </row>
        <row r="378">
          <cell r="B378">
            <v>25.614973249999998</v>
          </cell>
          <cell r="C378">
            <v>0</v>
          </cell>
          <cell r="D378">
            <v>34.852866990000003</v>
          </cell>
          <cell r="E378">
            <v>0</v>
          </cell>
          <cell r="F378">
            <v>149.82643199999998</v>
          </cell>
          <cell r="G378">
            <v>149.27302542999999</v>
          </cell>
        </row>
        <row r="379">
          <cell r="B379">
            <v>21.826022239999997</v>
          </cell>
          <cell r="C379">
            <v>0</v>
          </cell>
          <cell r="D379">
            <v>52.811524479999996</v>
          </cell>
          <cell r="E379">
            <v>0</v>
          </cell>
          <cell r="F379">
            <v>49.246848</v>
          </cell>
          <cell r="G379">
            <v>190.54780271999999</v>
          </cell>
        </row>
        <row r="380">
          <cell r="B380">
            <v>9.2261029700000012</v>
          </cell>
          <cell r="C380">
            <v>0</v>
          </cell>
          <cell r="D380">
            <v>67.837982499999995</v>
          </cell>
          <cell r="E380">
            <v>20.68577342</v>
          </cell>
          <cell r="F380">
            <v>61.807871999999996</v>
          </cell>
          <cell r="G380">
            <v>168.07956352999997</v>
          </cell>
        </row>
        <row r="381">
          <cell r="B381">
            <v>9.7251840000000006E-2</v>
          </cell>
          <cell r="C381">
            <v>0</v>
          </cell>
          <cell r="D381">
            <v>86.023012610000009</v>
          </cell>
          <cell r="E381">
            <v>53.780430429999996</v>
          </cell>
          <cell r="F381">
            <v>76.774656000000007</v>
          </cell>
          <cell r="G381">
            <v>81.661869449999998</v>
          </cell>
        </row>
        <row r="448">
          <cell r="E448">
            <v>652</v>
          </cell>
        </row>
        <row r="449">
          <cell r="E449">
            <v>580.87</v>
          </cell>
        </row>
        <row r="450">
          <cell r="E450">
            <v>550.48</v>
          </cell>
        </row>
        <row r="451">
          <cell r="E451">
            <v>581.15</v>
          </cell>
        </row>
        <row r="452">
          <cell r="E452">
            <v>603.91999999999996</v>
          </cell>
        </row>
        <row r="453">
          <cell r="E453">
            <v>618.12</v>
          </cell>
        </row>
        <row r="454">
          <cell r="E454">
            <v>729.51</v>
          </cell>
        </row>
        <row r="455">
          <cell r="E455">
            <v>944.84</v>
          </cell>
        </row>
        <row r="456">
          <cell r="E456">
            <v>1085.8399999999999</v>
          </cell>
        </row>
        <row r="457">
          <cell r="E457">
            <v>1112.3900000000001</v>
          </cell>
        </row>
        <row r="458">
          <cell r="E458">
            <v>987.43</v>
          </cell>
        </row>
        <row r="459">
          <cell r="E459">
            <v>995.1</v>
          </cell>
        </row>
        <row r="460">
          <cell r="E460">
            <v>940.4</v>
          </cell>
        </row>
        <row r="461">
          <cell r="E461">
            <v>962.98</v>
          </cell>
        </row>
        <row r="462">
          <cell r="E462">
            <v>1121.8699999999999</v>
          </cell>
        </row>
        <row r="463">
          <cell r="E463">
            <v>1010.26</v>
          </cell>
        </row>
        <row r="464">
          <cell r="E464">
            <v>1001.22</v>
          </cell>
        </row>
        <row r="465">
          <cell r="E465">
            <v>1112.51</v>
          </cell>
        </row>
        <row r="466">
          <cell r="E466">
            <v>1134.3900000000001</v>
          </cell>
        </row>
        <row r="467">
          <cell r="E467">
            <v>1123.06</v>
          </cell>
        </row>
        <row r="468">
          <cell r="E468">
            <v>1040.6199999999999</v>
          </cell>
        </row>
        <row r="469">
          <cell r="E469">
            <v>913.76</v>
          </cell>
        </row>
        <row r="470">
          <cell r="E470">
            <v>775.42</v>
          </cell>
        </row>
        <row r="471">
          <cell r="E471">
            <v>581.16</v>
          </cell>
        </row>
        <row r="516">
          <cell r="B516">
            <v>0</v>
          </cell>
          <cell r="C516">
            <v>0</v>
          </cell>
          <cell r="D516">
            <v>0</v>
          </cell>
          <cell r="E516">
            <v>79.366905919999994</v>
          </cell>
          <cell r="F516">
            <v>0</v>
          </cell>
          <cell r="G516">
            <v>103.03821434</v>
          </cell>
          <cell r="H516">
            <v>0</v>
          </cell>
          <cell r="I516">
            <v>81.576103559999993</v>
          </cell>
        </row>
        <row r="517">
          <cell r="B517">
            <v>0</v>
          </cell>
          <cell r="C517">
            <v>0</v>
          </cell>
          <cell r="D517">
            <v>0</v>
          </cell>
          <cell r="E517">
            <v>79.34301499</v>
          </cell>
          <cell r="F517">
            <v>0</v>
          </cell>
          <cell r="G517">
            <v>110.73098024000001</v>
          </cell>
          <cell r="H517">
            <v>0</v>
          </cell>
          <cell r="I517">
            <v>0</v>
          </cell>
        </row>
        <row r="518">
          <cell r="B518">
            <v>0</v>
          </cell>
          <cell r="C518">
            <v>0</v>
          </cell>
          <cell r="D518">
            <v>0</v>
          </cell>
          <cell r="E518">
            <v>74.370623110000011</v>
          </cell>
          <cell r="F518">
            <v>0</v>
          </cell>
          <cell r="G518">
            <v>105.60211482999999</v>
          </cell>
          <cell r="H518">
            <v>0</v>
          </cell>
          <cell r="I518">
            <v>0</v>
          </cell>
        </row>
        <row r="519">
          <cell r="B519">
            <v>0</v>
          </cell>
          <cell r="C519">
            <v>0</v>
          </cell>
          <cell r="D519">
            <v>0</v>
          </cell>
          <cell r="E519">
            <v>74.374407820000002</v>
          </cell>
          <cell r="F519">
            <v>0</v>
          </cell>
          <cell r="G519">
            <v>130.71315346</v>
          </cell>
          <cell r="H519">
            <v>0</v>
          </cell>
          <cell r="I519">
            <v>0</v>
          </cell>
        </row>
        <row r="520">
          <cell r="B520">
            <v>0</v>
          </cell>
          <cell r="C520">
            <v>0</v>
          </cell>
          <cell r="D520">
            <v>0</v>
          </cell>
          <cell r="E520">
            <v>79.307060299999989</v>
          </cell>
          <cell r="F520">
            <v>0</v>
          </cell>
          <cell r="G520">
            <v>102.52727929000001</v>
          </cell>
          <cell r="H520">
            <v>0</v>
          </cell>
          <cell r="I520">
            <v>0</v>
          </cell>
        </row>
        <row r="521">
          <cell r="B521">
            <v>0</v>
          </cell>
          <cell r="C521">
            <v>4.212139389999999</v>
          </cell>
          <cell r="D521">
            <v>0</v>
          </cell>
          <cell r="E521">
            <v>79.348218970000005</v>
          </cell>
          <cell r="F521">
            <v>0</v>
          </cell>
          <cell r="G521">
            <v>96.990730289999988</v>
          </cell>
          <cell r="H521">
            <v>0</v>
          </cell>
          <cell r="I521">
            <v>0</v>
          </cell>
        </row>
        <row r="522">
          <cell r="B522">
            <v>0</v>
          </cell>
          <cell r="C522">
            <v>79.97506061</v>
          </cell>
          <cell r="D522">
            <v>0</v>
          </cell>
          <cell r="E522">
            <v>79.381808210000003</v>
          </cell>
          <cell r="F522">
            <v>0</v>
          </cell>
          <cell r="G522">
            <v>96.280033810000006</v>
          </cell>
          <cell r="H522">
            <v>0</v>
          </cell>
          <cell r="I522">
            <v>0.90655490000000005</v>
          </cell>
        </row>
        <row r="523">
          <cell r="B523">
            <v>21.691796410000002</v>
          </cell>
          <cell r="C523">
            <v>79.970329739999997</v>
          </cell>
          <cell r="D523">
            <v>0</v>
          </cell>
          <cell r="E523">
            <v>79.361701960000005</v>
          </cell>
          <cell r="F523">
            <v>0</v>
          </cell>
          <cell r="G523">
            <v>119.98564624000001</v>
          </cell>
          <cell r="H523">
            <v>0</v>
          </cell>
          <cell r="I523">
            <v>114.73117594999999</v>
          </cell>
        </row>
        <row r="524">
          <cell r="B524">
            <v>79.492510809999999</v>
          </cell>
          <cell r="C524">
            <v>79.987360899999999</v>
          </cell>
          <cell r="D524">
            <v>0</v>
          </cell>
          <cell r="E524">
            <v>79.313920070000009</v>
          </cell>
          <cell r="F524">
            <v>0</v>
          </cell>
          <cell r="G524">
            <v>143.66109928999998</v>
          </cell>
          <cell r="H524">
            <v>0</v>
          </cell>
          <cell r="I524">
            <v>117.93551931999998</v>
          </cell>
        </row>
        <row r="525">
          <cell r="B525">
            <v>0.62021842000000005</v>
          </cell>
          <cell r="C525">
            <v>79.969383550000003</v>
          </cell>
          <cell r="D525">
            <v>0</v>
          </cell>
          <cell r="E525">
            <v>79.301856329999993</v>
          </cell>
          <cell r="F525">
            <v>0</v>
          </cell>
          <cell r="G525">
            <v>122.10141408000001</v>
          </cell>
          <cell r="H525">
            <v>0</v>
          </cell>
          <cell r="I525">
            <v>2.9694551799999997</v>
          </cell>
        </row>
        <row r="526">
          <cell r="B526">
            <v>0</v>
          </cell>
          <cell r="C526">
            <v>79.911666819999994</v>
          </cell>
          <cell r="D526">
            <v>0</v>
          </cell>
          <cell r="E526">
            <v>79.311081549999983</v>
          </cell>
          <cell r="F526">
            <v>0</v>
          </cell>
          <cell r="G526">
            <v>136.60345404</v>
          </cell>
          <cell r="H526">
            <v>0</v>
          </cell>
          <cell r="I526">
            <v>99.113594459999987</v>
          </cell>
        </row>
        <row r="527">
          <cell r="B527">
            <v>3.0682125</v>
          </cell>
          <cell r="C527">
            <v>79.923967110000007</v>
          </cell>
          <cell r="D527">
            <v>0</v>
          </cell>
          <cell r="E527">
            <v>79.317231700000008</v>
          </cell>
          <cell r="F527">
            <v>0</v>
          </cell>
          <cell r="G527">
            <v>134.87869340999998</v>
          </cell>
          <cell r="H527">
            <v>0</v>
          </cell>
          <cell r="I527">
            <v>135.52091038999998</v>
          </cell>
        </row>
        <row r="528">
          <cell r="B528">
            <v>69.793496290000007</v>
          </cell>
          <cell r="C528">
            <v>79.989253259999998</v>
          </cell>
          <cell r="D528">
            <v>0</v>
          </cell>
          <cell r="E528">
            <v>79.330241599999994</v>
          </cell>
          <cell r="F528">
            <v>0</v>
          </cell>
          <cell r="G528">
            <v>133.05068133</v>
          </cell>
          <cell r="H528">
            <v>0</v>
          </cell>
          <cell r="I528">
            <v>137.66116055999998</v>
          </cell>
        </row>
        <row r="529">
          <cell r="B529">
            <v>69.782851809999997</v>
          </cell>
          <cell r="C529">
            <v>79.959921800000004</v>
          </cell>
          <cell r="D529">
            <v>0</v>
          </cell>
          <cell r="E529">
            <v>79.352476750000008</v>
          </cell>
          <cell r="F529">
            <v>0</v>
          </cell>
          <cell r="G529">
            <v>100.14468978999999</v>
          </cell>
          <cell r="H529">
            <v>0</v>
          </cell>
          <cell r="I529">
            <v>121.62418655000002</v>
          </cell>
        </row>
        <row r="530">
          <cell r="B530">
            <v>69.817860339999996</v>
          </cell>
          <cell r="C530">
            <v>79.873819779999991</v>
          </cell>
          <cell r="D530">
            <v>0</v>
          </cell>
          <cell r="E530">
            <v>79.333789769999996</v>
          </cell>
          <cell r="F530">
            <v>0</v>
          </cell>
          <cell r="G530">
            <v>89.522562919999984</v>
          </cell>
          <cell r="H530">
            <v>0</v>
          </cell>
          <cell r="I530">
            <v>95.699554829999997</v>
          </cell>
        </row>
        <row r="531">
          <cell r="B531">
            <v>69.771970789999997</v>
          </cell>
          <cell r="C531">
            <v>46.282676350000003</v>
          </cell>
          <cell r="D531">
            <v>0</v>
          </cell>
          <cell r="E531">
            <v>69.389715649999999</v>
          </cell>
          <cell r="F531">
            <v>1.0261279000000001</v>
          </cell>
          <cell r="G531">
            <v>89.357573470000005</v>
          </cell>
          <cell r="H531">
            <v>0.82175387999999994</v>
          </cell>
          <cell r="I531">
            <v>50.097182019999998</v>
          </cell>
        </row>
        <row r="532">
          <cell r="B532">
            <v>9.1239760000000008</v>
          </cell>
          <cell r="C532">
            <v>0</v>
          </cell>
          <cell r="D532">
            <v>0</v>
          </cell>
          <cell r="E532">
            <v>78.077977559999994</v>
          </cell>
          <cell r="F532">
            <v>133.14541719000002</v>
          </cell>
          <cell r="G532">
            <v>124.54858010999999</v>
          </cell>
          <cell r="H532">
            <v>132.77818263</v>
          </cell>
          <cell r="I532">
            <v>0.23417857</v>
          </cell>
        </row>
        <row r="533">
          <cell r="B533">
            <v>0</v>
          </cell>
          <cell r="C533">
            <v>65.994599309999998</v>
          </cell>
          <cell r="D533">
            <v>0</v>
          </cell>
          <cell r="E533">
            <v>79.349165139999997</v>
          </cell>
          <cell r="F533">
            <v>143.55075151</v>
          </cell>
          <cell r="G533">
            <v>141.47472303000001</v>
          </cell>
          <cell r="H533">
            <v>99.454572660000011</v>
          </cell>
          <cell r="I533">
            <v>103.10385531</v>
          </cell>
        </row>
        <row r="534">
          <cell r="B534">
            <v>0</v>
          </cell>
          <cell r="C534">
            <v>79.891560579999989</v>
          </cell>
          <cell r="D534">
            <v>0</v>
          </cell>
          <cell r="E534">
            <v>79.369744470000001</v>
          </cell>
          <cell r="F534">
            <v>110.06924839</v>
          </cell>
          <cell r="G534">
            <v>103.92986697999999</v>
          </cell>
          <cell r="H534">
            <v>124.07667481999999</v>
          </cell>
          <cell r="I534">
            <v>132.73205655000001</v>
          </cell>
        </row>
        <row r="535">
          <cell r="B535">
            <v>0</v>
          </cell>
          <cell r="C535">
            <v>79.88919512999999</v>
          </cell>
          <cell r="D535">
            <v>0</v>
          </cell>
          <cell r="E535">
            <v>79.312973900000003</v>
          </cell>
          <cell r="F535">
            <v>123.63173553999999</v>
          </cell>
          <cell r="G535">
            <v>109.4398048</v>
          </cell>
          <cell r="H535">
            <v>114.26530251999999</v>
          </cell>
          <cell r="I535">
            <v>105.29271528</v>
          </cell>
        </row>
        <row r="536">
          <cell r="B536">
            <v>0</v>
          </cell>
          <cell r="C536">
            <v>79.884937350000001</v>
          </cell>
          <cell r="D536">
            <v>0</v>
          </cell>
          <cell r="E536">
            <v>79.321016400000005</v>
          </cell>
          <cell r="F536">
            <v>117.83120342000001</v>
          </cell>
          <cell r="G536">
            <v>108.67659555</v>
          </cell>
          <cell r="H536">
            <v>114.24827134000002</v>
          </cell>
          <cell r="I536">
            <v>106.03037776000001</v>
          </cell>
        </row>
        <row r="537">
          <cell r="B537">
            <v>0</v>
          </cell>
          <cell r="C537">
            <v>0.51921413000000005</v>
          </cell>
          <cell r="D537">
            <v>0</v>
          </cell>
          <cell r="E537">
            <v>79.311554639999997</v>
          </cell>
          <cell r="F537">
            <v>110.62063248</v>
          </cell>
          <cell r="G537">
            <v>107.36696966000001</v>
          </cell>
          <cell r="H537">
            <v>114.18511409999999</v>
          </cell>
          <cell r="I537">
            <v>110.93322537</v>
          </cell>
        </row>
        <row r="538">
          <cell r="B538">
            <v>0</v>
          </cell>
          <cell r="C538">
            <v>0</v>
          </cell>
          <cell r="D538">
            <v>0</v>
          </cell>
          <cell r="E538">
            <v>79.30635067</v>
          </cell>
          <cell r="F538">
            <v>75.334889959999998</v>
          </cell>
          <cell r="G538">
            <v>108.87209918000001</v>
          </cell>
          <cell r="H538">
            <v>0.66492519999999988</v>
          </cell>
          <cell r="I538">
            <v>117.94403491000001</v>
          </cell>
        </row>
        <row r="539">
          <cell r="B539">
            <v>0</v>
          </cell>
          <cell r="C539">
            <v>4.2627598099999995</v>
          </cell>
          <cell r="D539">
            <v>0</v>
          </cell>
          <cell r="E539">
            <v>79.316522049999989</v>
          </cell>
          <cell r="F539">
            <v>0</v>
          </cell>
          <cell r="G539">
            <v>105.09259905</v>
          </cell>
          <cell r="H539">
            <v>0</v>
          </cell>
          <cell r="I539">
            <v>112.0352839</v>
          </cell>
        </row>
        <row r="547">
          <cell r="H547" t="str">
            <v xml:space="preserve"> 293 MWh</v>
          </cell>
        </row>
        <row r="549">
          <cell r="H549" t="str">
            <v>452 GWh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585.04999999999995</v>
          </cell>
          <cell r="E612">
            <v>13.665372507143047</v>
          </cell>
        </row>
        <row r="613">
          <cell r="D613">
            <v>524.34</v>
          </cell>
          <cell r="E613">
            <v>12.520350227142899</v>
          </cell>
        </row>
        <row r="614">
          <cell r="D614">
            <v>499.76</v>
          </cell>
          <cell r="E614">
            <v>12.115700227142838</v>
          </cell>
        </row>
        <row r="615">
          <cell r="D615">
            <v>527.4</v>
          </cell>
          <cell r="E615">
            <v>12.746691487143266</v>
          </cell>
        </row>
        <row r="616">
          <cell r="D616">
            <v>541.14</v>
          </cell>
          <cell r="E616">
            <v>13.324603027143098</v>
          </cell>
        </row>
        <row r="617">
          <cell r="D617">
            <v>563</v>
          </cell>
          <cell r="E617">
            <v>14.735459107142333</v>
          </cell>
        </row>
        <row r="618">
          <cell r="D618">
            <v>699.47</v>
          </cell>
          <cell r="E618">
            <v>14.992949107142749</v>
          </cell>
        </row>
        <row r="619">
          <cell r="D619">
            <v>874.95</v>
          </cell>
          <cell r="E619">
            <v>18.509045037142641</v>
          </cell>
        </row>
        <row r="620">
          <cell r="D620">
            <v>982.89</v>
          </cell>
          <cell r="E620">
            <v>19.081813957142685</v>
          </cell>
        </row>
        <row r="621">
          <cell r="D621">
            <v>888.63</v>
          </cell>
          <cell r="E621">
            <v>21.803346857143652</v>
          </cell>
        </row>
        <row r="622">
          <cell r="D622">
            <v>882.58</v>
          </cell>
          <cell r="E622">
            <v>18.030438727142837</v>
          </cell>
        </row>
        <row r="623">
          <cell r="D623">
            <v>871.25</v>
          </cell>
          <cell r="E623">
            <v>15.505704957142711</v>
          </cell>
        </row>
        <row r="624">
          <cell r="D624">
            <v>871.31</v>
          </cell>
          <cell r="E624">
            <v>14.922401257142724</v>
          </cell>
        </row>
        <row r="625">
          <cell r="D625">
            <v>1041.57</v>
          </cell>
          <cell r="E625">
            <v>15.280148777143268</v>
          </cell>
        </row>
        <row r="626">
          <cell r="D626">
            <v>1045.3699999999999</v>
          </cell>
          <cell r="E626">
            <v>15.483669717143016</v>
          </cell>
        </row>
        <row r="627">
          <cell r="D627">
            <v>1024.23</v>
          </cell>
          <cell r="E627">
            <v>18.668013237142645</v>
          </cell>
        </row>
        <row r="628">
          <cell r="D628">
            <v>993.21</v>
          </cell>
          <cell r="E628">
            <v>31.022873157142612</v>
          </cell>
        </row>
        <row r="629">
          <cell r="D629">
            <v>1088.81</v>
          </cell>
          <cell r="E629">
            <v>48.609539977143868</v>
          </cell>
        </row>
        <row r="630">
          <cell r="D630">
            <v>1146.5</v>
          </cell>
          <cell r="E630">
            <v>51.783558367143996</v>
          </cell>
        </row>
        <row r="631">
          <cell r="D631">
            <v>1143.76</v>
          </cell>
          <cell r="E631">
            <v>48.52535496714313</v>
          </cell>
        </row>
        <row r="632">
          <cell r="D632">
            <v>1100.79</v>
          </cell>
          <cell r="E632">
            <v>41.70479704714262</v>
          </cell>
        </row>
        <row r="633">
          <cell r="D633">
            <v>999.02</v>
          </cell>
          <cell r="E633">
            <v>47.543824027143273</v>
          </cell>
        </row>
        <row r="634">
          <cell r="D634">
            <v>872.15</v>
          </cell>
          <cell r="E634">
            <v>33.012272847142867</v>
          </cell>
        </row>
        <row r="635">
          <cell r="D635">
            <v>723.57</v>
          </cell>
          <cell r="E635">
            <v>20.647393367143195</v>
          </cell>
        </row>
        <row r="636">
          <cell r="D636">
            <v>652</v>
          </cell>
          <cell r="E636">
            <v>18.813748377142929</v>
          </cell>
        </row>
        <row r="637">
          <cell r="D637">
            <v>580.87</v>
          </cell>
          <cell r="E637">
            <v>16.290170037142957</v>
          </cell>
        </row>
        <row r="638">
          <cell r="D638">
            <v>550.48</v>
          </cell>
          <cell r="E638">
            <v>16.609455467142766</v>
          </cell>
        </row>
        <row r="639">
          <cell r="D639">
            <v>581.15</v>
          </cell>
          <cell r="E639">
            <v>17.41621769714277</v>
          </cell>
        </row>
        <row r="640">
          <cell r="D640">
            <v>603.91999999999996</v>
          </cell>
          <cell r="E640">
            <v>16.612985057143078</v>
          </cell>
        </row>
        <row r="641">
          <cell r="D641">
            <v>618.12</v>
          </cell>
          <cell r="E641">
            <v>16.637396767142945</v>
          </cell>
        </row>
        <row r="642">
          <cell r="D642">
            <v>729.51</v>
          </cell>
          <cell r="E642">
            <v>19.346545147142933</v>
          </cell>
        </row>
        <row r="643">
          <cell r="D643">
            <v>944.84</v>
          </cell>
          <cell r="E643">
            <v>25.013980577142092</v>
          </cell>
        </row>
        <row r="644">
          <cell r="D644">
            <v>1085.8399999999999</v>
          </cell>
          <cell r="E644">
            <v>24.067953577143044</v>
          </cell>
        </row>
        <row r="645">
          <cell r="D645">
            <v>1112.3900000000001</v>
          </cell>
          <cell r="E645">
            <v>24.619648607142608</v>
          </cell>
        </row>
        <row r="646">
          <cell r="D646">
            <v>987.43</v>
          </cell>
          <cell r="E646">
            <v>19.517750217142748</v>
          </cell>
        </row>
        <row r="647">
          <cell r="D647">
            <v>995.1</v>
          </cell>
          <cell r="E647">
            <v>16.440737027142632</v>
          </cell>
        </row>
        <row r="648">
          <cell r="D648">
            <v>940.4</v>
          </cell>
          <cell r="E648">
            <v>15.938111137142528</v>
          </cell>
        </row>
        <row r="649">
          <cell r="D649">
            <v>962.98</v>
          </cell>
          <cell r="E649">
            <v>15.459394587142924</v>
          </cell>
        </row>
        <row r="650">
          <cell r="D650">
            <v>1121.8699999999999</v>
          </cell>
          <cell r="E650">
            <v>15.31730935714279</v>
          </cell>
        </row>
        <row r="651">
          <cell r="D651">
            <v>1010.26</v>
          </cell>
          <cell r="E651">
            <v>15.761264147142583</v>
          </cell>
        </row>
        <row r="652">
          <cell r="D652">
            <v>1001.22</v>
          </cell>
          <cell r="E652">
            <v>24.089934677143219</v>
          </cell>
        </row>
        <row r="653">
          <cell r="D653">
            <v>1112.51</v>
          </cell>
          <cell r="E653">
            <v>30.857700417142041</v>
          </cell>
        </row>
        <row r="654">
          <cell r="D654">
            <v>1134.3900000000001</v>
          </cell>
          <cell r="E654">
            <v>27.297910897143083</v>
          </cell>
        </row>
        <row r="655">
          <cell r="D655">
            <v>1123.06</v>
          </cell>
          <cell r="E655">
            <v>28.452092207142186</v>
          </cell>
        </row>
        <row r="656">
          <cell r="D656">
            <v>1040.6199999999999</v>
          </cell>
          <cell r="E656">
            <v>32.339114287143047</v>
          </cell>
        </row>
        <row r="657">
          <cell r="D657">
            <v>913.76</v>
          </cell>
          <cell r="E657">
            <v>30.855827147142008</v>
          </cell>
        </row>
        <row r="658">
          <cell r="D658">
            <v>775.42</v>
          </cell>
          <cell r="E658">
            <v>25.773428367142515</v>
          </cell>
        </row>
        <row r="659">
          <cell r="D659">
            <v>581.16</v>
          </cell>
          <cell r="E659">
            <v>18.660694757142437</v>
          </cell>
        </row>
        <row r="660">
          <cell r="D660">
            <v>693.82</v>
          </cell>
          <cell r="E660">
            <v>17.683189497142962</v>
          </cell>
        </row>
        <row r="661">
          <cell r="D661">
            <v>614.82000000000005</v>
          </cell>
          <cell r="E661">
            <v>16.191911087142785</v>
          </cell>
        </row>
        <row r="662">
          <cell r="D662">
            <v>555.74</v>
          </cell>
          <cell r="E662">
            <v>14.877136637142371</v>
          </cell>
        </row>
        <row r="663">
          <cell r="D663">
            <v>579.01</v>
          </cell>
          <cell r="E663">
            <v>14.667381057142507</v>
          </cell>
        </row>
        <row r="664">
          <cell r="D664">
            <v>586.67999999999995</v>
          </cell>
          <cell r="E664">
            <v>16.747721877143022</v>
          </cell>
        </row>
        <row r="665">
          <cell r="D665">
            <v>588.26</v>
          </cell>
          <cell r="E665">
            <v>16.653034417142635</v>
          </cell>
        </row>
        <row r="666">
          <cell r="D666">
            <v>672.84</v>
          </cell>
          <cell r="E666">
            <v>19.087097927143532</v>
          </cell>
        </row>
        <row r="667">
          <cell r="D667">
            <v>797.91</v>
          </cell>
          <cell r="E667">
            <v>22.400739987143197</v>
          </cell>
        </row>
        <row r="668">
          <cell r="D668">
            <v>884.84</v>
          </cell>
          <cell r="E668">
            <v>19.790559687141922</v>
          </cell>
        </row>
        <row r="669">
          <cell r="D669">
            <v>975.01</v>
          </cell>
          <cell r="E669">
            <v>19.200406167142546</v>
          </cell>
        </row>
        <row r="670">
          <cell r="D670">
            <v>1162.1500000000001</v>
          </cell>
          <cell r="E670">
            <v>20.560532917143064</v>
          </cell>
        </row>
        <row r="671">
          <cell r="D671">
            <v>1175.72</v>
          </cell>
          <cell r="E671">
            <v>23.153531507142588</v>
          </cell>
        </row>
        <row r="672">
          <cell r="D672">
            <v>1195.52</v>
          </cell>
          <cell r="E672">
            <v>24.163199247142984</v>
          </cell>
        </row>
        <row r="673">
          <cell r="D673">
            <v>1224.54</v>
          </cell>
          <cell r="E673">
            <v>23.956433747142455</v>
          </cell>
        </row>
        <row r="674">
          <cell r="D674">
            <v>1221.92</v>
          </cell>
          <cell r="E674">
            <v>24.100135707142726</v>
          </cell>
        </row>
        <row r="675">
          <cell r="D675">
            <v>1229.45</v>
          </cell>
          <cell r="E675">
            <v>22.436244297142821</v>
          </cell>
        </row>
        <row r="676">
          <cell r="D676">
            <v>1195.8699999999999</v>
          </cell>
          <cell r="E676">
            <v>25.954074547142682</v>
          </cell>
        </row>
        <row r="677">
          <cell r="D677">
            <v>1146.48</v>
          </cell>
          <cell r="E677">
            <v>30.253187627143006</v>
          </cell>
        </row>
        <row r="678">
          <cell r="D678">
            <v>1203.54</v>
          </cell>
          <cell r="E678">
            <v>32.298421877143028</v>
          </cell>
        </row>
        <row r="679">
          <cell r="D679">
            <v>1173.42</v>
          </cell>
          <cell r="E679">
            <v>32.723555077142692</v>
          </cell>
        </row>
        <row r="680">
          <cell r="D680">
            <v>1137.08</v>
          </cell>
          <cell r="E680">
            <v>32.039843367141884</v>
          </cell>
        </row>
        <row r="681">
          <cell r="D681">
            <v>1043.3800000000001</v>
          </cell>
          <cell r="E681">
            <v>28.073755807141879</v>
          </cell>
        </row>
        <row r="682">
          <cell r="D682">
            <v>903.65</v>
          </cell>
          <cell r="E682">
            <v>28.098311087142747</v>
          </cell>
        </row>
        <row r="683">
          <cell r="D683">
            <v>751.38</v>
          </cell>
          <cell r="E683">
            <v>25.285536787142519</v>
          </cell>
        </row>
        <row r="684">
          <cell r="D684">
            <v>684.96</v>
          </cell>
          <cell r="E684">
            <v>14.179823507143169</v>
          </cell>
        </row>
        <row r="685">
          <cell r="D685">
            <v>596.91999999999996</v>
          </cell>
          <cell r="E685">
            <v>13.510826297143126</v>
          </cell>
        </row>
        <row r="686">
          <cell r="D686">
            <v>577.87</v>
          </cell>
          <cell r="E686">
            <v>13.741000427142808</v>
          </cell>
        </row>
        <row r="687">
          <cell r="D687">
            <v>602.95000000000005</v>
          </cell>
          <cell r="E687">
            <v>14.698131757142846</v>
          </cell>
        </row>
        <row r="688">
          <cell r="D688">
            <v>652.37</v>
          </cell>
          <cell r="E688">
            <v>14.925411097142842</v>
          </cell>
        </row>
        <row r="689">
          <cell r="D689">
            <v>665.93</v>
          </cell>
          <cell r="E689">
            <v>15.233726597143004</v>
          </cell>
        </row>
        <row r="690">
          <cell r="D690">
            <v>831.71</v>
          </cell>
          <cell r="E690">
            <v>17.547223797142919</v>
          </cell>
        </row>
        <row r="691">
          <cell r="D691">
            <v>1035.1400000000001</v>
          </cell>
          <cell r="E691">
            <v>25.008167597142801</v>
          </cell>
        </row>
        <row r="692">
          <cell r="D692">
            <v>1006.3</v>
          </cell>
          <cell r="E692">
            <v>26.10054294714314</v>
          </cell>
        </row>
        <row r="693">
          <cell r="D693">
            <v>951.91</v>
          </cell>
          <cell r="E693">
            <v>27.229893497143166</v>
          </cell>
        </row>
        <row r="694">
          <cell r="D694">
            <v>878.08</v>
          </cell>
          <cell r="E694">
            <v>26.623783037142857</v>
          </cell>
        </row>
        <row r="695">
          <cell r="D695">
            <v>838.08</v>
          </cell>
          <cell r="E695">
            <v>26.692540297142614</v>
          </cell>
        </row>
        <row r="696">
          <cell r="D696">
            <v>827.83</v>
          </cell>
          <cell r="E696">
            <v>26.280084057142858</v>
          </cell>
        </row>
        <row r="697">
          <cell r="D697">
            <v>847.18</v>
          </cell>
          <cell r="E697">
            <v>27.44170501714234</v>
          </cell>
        </row>
        <row r="698">
          <cell r="D698">
            <v>882.77</v>
          </cell>
          <cell r="E698">
            <v>28.050781367142918</v>
          </cell>
        </row>
        <row r="699">
          <cell r="D699">
            <v>921.26</v>
          </cell>
          <cell r="E699">
            <v>22.758476227142637</v>
          </cell>
        </row>
        <row r="700">
          <cell r="D700">
            <v>981.87</v>
          </cell>
          <cell r="E700">
            <v>23.184165587142388</v>
          </cell>
        </row>
        <row r="701">
          <cell r="D701">
            <v>1143.4000000000001</v>
          </cell>
          <cell r="E701">
            <v>27.645051897143048</v>
          </cell>
        </row>
        <row r="702">
          <cell r="D702">
            <v>1274.19</v>
          </cell>
          <cell r="E702">
            <v>31.331913247142211</v>
          </cell>
        </row>
        <row r="703">
          <cell r="D703">
            <v>1285.4000000000001</v>
          </cell>
          <cell r="E703">
            <v>29.69600900714363</v>
          </cell>
        </row>
        <row r="704">
          <cell r="D704">
            <v>1264.54</v>
          </cell>
          <cell r="E704">
            <v>27.736896677143022</v>
          </cell>
        </row>
        <row r="705">
          <cell r="D705">
            <v>1167.3599999999999</v>
          </cell>
          <cell r="E705">
            <v>25.27129827714316</v>
          </cell>
        </row>
        <row r="706">
          <cell r="D706">
            <v>993.08</v>
          </cell>
          <cell r="E706">
            <v>23.001660947143591</v>
          </cell>
        </row>
        <row r="707">
          <cell r="D707">
            <v>796.39</v>
          </cell>
          <cell r="E707">
            <v>21.271188867142428</v>
          </cell>
        </row>
        <row r="708">
          <cell r="D708">
            <v>585.04999999999995</v>
          </cell>
          <cell r="E708">
            <v>20.972098927143293</v>
          </cell>
        </row>
        <row r="709">
          <cell r="D709">
            <v>524.34</v>
          </cell>
          <cell r="E709">
            <v>16.063686847142549</v>
          </cell>
        </row>
        <row r="710">
          <cell r="D710">
            <v>499.76</v>
          </cell>
          <cell r="E710">
            <v>15.78732423714257</v>
          </cell>
        </row>
        <row r="711">
          <cell r="D711">
            <v>527.4</v>
          </cell>
          <cell r="E711">
            <v>15.453230497142954</v>
          </cell>
        </row>
        <row r="712">
          <cell r="D712">
            <v>541.14</v>
          </cell>
          <cell r="E712">
            <v>15.58251625714297</v>
          </cell>
        </row>
        <row r="713">
          <cell r="D713">
            <v>563</v>
          </cell>
          <cell r="E713">
            <v>16.137115027142841</v>
          </cell>
        </row>
        <row r="714">
          <cell r="D714">
            <v>699.47</v>
          </cell>
          <cell r="E714">
            <v>19.798641167142819</v>
          </cell>
        </row>
        <row r="715">
          <cell r="D715">
            <v>874.95</v>
          </cell>
          <cell r="E715">
            <v>31.687796887142667</v>
          </cell>
        </row>
        <row r="716">
          <cell r="D716">
            <v>982.89</v>
          </cell>
          <cell r="E716">
            <v>36.539557297143574</v>
          </cell>
        </row>
        <row r="717">
          <cell r="D717">
            <v>888.63</v>
          </cell>
          <cell r="E717">
            <v>30.535194057142462</v>
          </cell>
        </row>
        <row r="718">
          <cell r="D718">
            <v>882.58</v>
          </cell>
          <cell r="E718">
            <v>30.87669590714313</v>
          </cell>
        </row>
        <row r="719">
          <cell r="D719">
            <v>871.25</v>
          </cell>
          <cell r="E719">
            <v>24.01147365714246</v>
          </cell>
        </row>
        <row r="720">
          <cell r="D720">
            <v>871.31</v>
          </cell>
          <cell r="E720">
            <v>26.441710357142256</v>
          </cell>
        </row>
        <row r="721">
          <cell r="D721">
            <v>1041.57</v>
          </cell>
          <cell r="E721">
            <v>19.436315737142536</v>
          </cell>
        </row>
        <row r="722">
          <cell r="D722">
            <v>1045.3699999999999</v>
          </cell>
          <cell r="E722">
            <v>16.817240827142655</v>
          </cell>
        </row>
        <row r="723">
          <cell r="D723">
            <v>1024.23</v>
          </cell>
          <cell r="E723">
            <v>14.645579047142746</v>
          </cell>
        </row>
        <row r="724">
          <cell r="D724">
            <v>993.21</v>
          </cell>
          <cell r="E724">
            <v>14.529108877143017</v>
          </cell>
        </row>
        <row r="725">
          <cell r="D725">
            <v>1088.81</v>
          </cell>
          <cell r="E725">
            <v>18.178799587142862</v>
          </cell>
        </row>
        <row r="726">
          <cell r="D726">
            <v>1146.5</v>
          </cell>
          <cell r="E726">
            <v>21.2362503871434</v>
          </cell>
        </row>
        <row r="727">
          <cell r="D727">
            <v>1143.76</v>
          </cell>
          <cell r="E727">
            <v>20.699086557142437</v>
          </cell>
        </row>
        <row r="728">
          <cell r="D728">
            <v>1100.79</v>
          </cell>
          <cell r="E728">
            <v>21.19141042714341</v>
          </cell>
        </row>
        <row r="729">
          <cell r="D729">
            <v>999.02</v>
          </cell>
          <cell r="E729">
            <v>22.002791737142616</v>
          </cell>
        </row>
        <row r="730">
          <cell r="D730">
            <v>872.15</v>
          </cell>
          <cell r="E730">
            <v>15.768379977142899</v>
          </cell>
        </row>
        <row r="731">
          <cell r="D731">
            <v>723.57</v>
          </cell>
          <cell r="E731">
            <v>15.594962137142829</v>
          </cell>
        </row>
        <row r="732">
          <cell r="D732">
            <v>652</v>
          </cell>
          <cell r="E732">
            <v>15.32706617714291</v>
          </cell>
        </row>
        <row r="733">
          <cell r="D733">
            <v>580.87</v>
          </cell>
          <cell r="E733">
            <v>16.47985223714295</v>
          </cell>
        </row>
        <row r="734">
          <cell r="D734">
            <v>550.48</v>
          </cell>
          <cell r="E734">
            <v>15.431126977142753</v>
          </cell>
        </row>
        <row r="735">
          <cell r="D735">
            <v>581.15</v>
          </cell>
          <cell r="E735">
            <v>14.892993637143036</v>
          </cell>
        </row>
        <row r="736">
          <cell r="D736">
            <v>603.91999999999996</v>
          </cell>
          <cell r="E736">
            <v>13.508238097142907</v>
          </cell>
        </row>
        <row r="737">
          <cell r="D737">
            <v>618.12</v>
          </cell>
          <cell r="E737">
            <v>15.431018037142508</v>
          </cell>
        </row>
        <row r="738">
          <cell r="D738">
            <v>729.51</v>
          </cell>
          <cell r="E738">
            <v>20.421569467142717</v>
          </cell>
        </row>
        <row r="739">
          <cell r="D739">
            <v>944.84</v>
          </cell>
          <cell r="E739">
            <v>29.658889807143169</v>
          </cell>
        </row>
        <row r="740">
          <cell r="D740">
            <v>1085.8399999999999</v>
          </cell>
          <cell r="E740">
            <v>34.373164027143275</v>
          </cell>
        </row>
        <row r="741">
          <cell r="D741">
            <v>1112.3900000000001</v>
          </cell>
          <cell r="E741">
            <v>45.08097183714267</v>
          </cell>
        </row>
        <row r="742">
          <cell r="D742">
            <v>987.43</v>
          </cell>
          <cell r="E742">
            <v>41.02730400714313</v>
          </cell>
        </row>
        <row r="743">
          <cell r="D743">
            <v>995.1</v>
          </cell>
          <cell r="E743">
            <v>44.554487707142471</v>
          </cell>
        </row>
        <row r="744">
          <cell r="D744">
            <v>940.4</v>
          </cell>
          <cell r="E744">
            <v>39.160579117143016</v>
          </cell>
        </row>
        <row r="745">
          <cell r="D745">
            <v>962.98</v>
          </cell>
          <cell r="E745">
            <v>33.240314247142351</v>
          </cell>
        </row>
        <row r="746">
          <cell r="D746">
            <v>1121.8699999999999</v>
          </cell>
          <cell r="E746">
            <v>20.146404737142802</v>
          </cell>
        </row>
        <row r="747">
          <cell r="D747">
            <v>1010.26</v>
          </cell>
          <cell r="E747">
            <v>17.91339262714223</v>
          </cell>
        </row>
        <row r="748">
          <cell r="D748">
            <v>1001.22</v>
          </cell>
          <cell r="E748">
            <v>19.46152801714311</v>
          </cell>
        </row>
        <row r="749">
          <cell r="D749">
            <v>1112.51</v>
          </cell>
          <cell r="E749">
            <v>22.425540327142244</v>
          </cell>
        </row>
        <row r="750">
          <cell r="D750">
            <v>1134.3900000000001</v>
          </cell>
          <cell r="E750">
            <v>23.83703461714299</v>
          </cell>
        </row>
        <row r="751">
          <cell r="D751">
            <v>1123.06</v>
          </cell>
          <cell r="E751">
            <v>22.610588207142882</v>
          </cell>
        </row>
        <row r="752">
          <cell r="D752">
            <v>1040.6199999999999</v>
          </cell>
          <cell r="E752">
            <v>20.298726767143307</v>
          </cell>
        </row>
        <row r="753">
          <cell r="D753">
            <v>913.76</v>
          </cell>
          <cell r="E753">
            <v>22.479971167143049</v>
          </cell>
        </row>
        <row r="754">
          <cell r="D754">
            <v>775.42</v>
          </cell>
          <cell r="E754">
            <v>22.555879547142922</v>
          </cell>
        </row>
        <row r="755">
          <cell r="D755">
            <v>581.16</v>
          </cell>
          <cell r="E755">
            <v>15.484034287142777</v>
          </cell>
        </row>
        <row r="756">
          <cell r="D756">
            <v>693.82</v>
          </cell>
          <cell r="E756">
            <v>27.049566477142776</v>
          </cell>
        </row>
        <row r="757">
          <cell r="D757">
            <v>614.82000000000005</v>
          </cell>
          <cell r="E757">
            <v>23.780408147143021</v>
          </cell>
        </row>
        <row r="758">
          <cell r="D758">
            <v>555.74</v>
          </cell>
          <cell r="E758">
            <v>21.827058597142923</v>
          </cell>
        </row>
        <row r="759">
          <cell r="D759">
            <v>579.01</v>
          </cell>
          <cell r="E759">
            <v>18.888309767142573</v>
          </cell>
        </row>
        <row r="760">
          <cell r="D760">
            <v>586.67999999999995</v>
          </cell>
          <cell r="E760">
            <v>16.257676867143005</v>
          </cell>
        </row>
        <row r="761">
          <cell r="D761">
            <v>588.26</v>
          </cell>
          <cell r="E761">
            <v>16.964841217142975</v>
          </cell>
        </row>
        <row r="762">
          <cell r="D762">
            <v>672.84</v>
          </cell>
          <cell r="E762">
            <v>16.796895437143121</v>
          </cell>
        </row>
        <row r="763">
          <cell r="D763">
            <v>797.91</v>
          </cell>
          <cell r="E763">
            <v>18.259666817142943</v>
          </cell>
        </row>
        <row r="764">
          <cell r="D764">
            <v>884.84</v>
          </cell>
          <cell r="E764">
            <v>25.001635387143097</v>
          </cell>
        </row>
        <row r="765">
          <cell r="D765">
            <v>975.01</v>
          </cell>
          <cell r="E765">
            <v>25.296589407141937</v>
          </cell>
        </row>
        <row r="766">
          <cell r="D766">
            <v>1162.1500000000001</v>
          </cell>
          <cell r="E766">
            <v>24.285686997143102</v>
          </cell>
        </row>
        <row r="767">
          <cell r="D767">
            <v>1175.72</v>
          </cell>
          <cell r="E767">
            <v>23.385245177142679</v>
          </cell>
        </row>
        <row r="768">
          <cell r="D768">
            <v>1195.52</v>
          </cell>
          <cell r="E768">
            <v>23.383181577142295</v>
          </cell>
        </row>
        <row r="769">
          <cell r="D769">
            <v>1224.54</v>
          </cell>
          <cell r="E769">
            <v>23.699671677142987</v>
          </cell>
        </row>
        <row r="770">
          <cell r="D770">
            <v>1221.92</v>
          </cell>
          <cell r="E770">
            <v>25.531131417142888</v>
          </cell>
        </row>
        <row r="771">
          <cell r="D771">
            <v>1229.45</v>
          </cell>
          <cell r="E771">
            <v>22.114322687143158</v>
          </cell>
        </row>
        <row r="772">
          <cell r="D772">
            <v>1195.8699999999999</v>
          </cell>
          <cell r="E772">
            <v>18.463913337143367</v>
          </cell>
        </row>
        <row r="773">
          <cell r="D773">
            <v>1146.48</v>
          </cell>
          <cell r="E773">
            <v>22.771653817142351</v>
          </cell>
        </row>
        <row r="774">
          <cell r="D774">
            <v>1203.54</v>
          </cell>
          <cell r="E774">
            <v>23.500461787142967</v>
          </cell>
        </row>
        <row r="775">
          <cell r="D775">
            <v>1173.42</v>
          </cell>
          <cell r="E775">
            <v>20.817492227142793</v>
          </cell>
        </row>
        <row r="776">
          <cell r="D776">
            <v>1137.08</v>
          </cell>
          <cell r="E776">
            <v>18.991791917142791</v>
          </cell>
        </row>
        <row r="777">
          <cell r="D777">
            <v>1043.3800000000001</v>
          </cell>
          <cell r="E777">
            <v>24.899491737142853</v>
          </cell>
        </row>
        <row r="778">
          <cell r="D778">
            <v>903.65</v>
          </cell>
          <cell r="E778">
            <v>24.087016017143014</v>
          </cell>
        </row>
        <row r="779">
          <cell r="D779">
            <v>751.38</v>
          </cell>
          <cell r="E779">
            <v>20.889496637142543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24/03/2025</v>
          </cell>
          <cell r="C852" t="str">
            <v>25/03/2025</v>
          </cell>
          <cell r="D852" t="str">
            <v>26/03/2025</v>
          </cell>
          <cell r="E852" t="str">
            <v>27/03/2025</v>
          </cell>
          <cell r="F852" t="str">
            <v>28/03/2025</v>
          </cell>
          <cell r="G852" t="str">
            <v>29/03/2025</v>
          </cell>
          <cell r="H852" t="str">
            <v>30/03/2025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>
        <row r="10">
          <cell r="E10">
            <v>652</v>
          </cell>
        </row>
        <row r="11">
          <cell r="E11">
            <v>580.87</v>
          </cell>
        </row>
        <row r="12">
          <cell r="E12">
            <v>550.48</v>
          </cell>
        </row>
        <row r="13">
          <cell r="E13">
            <v>581.15</v>
          </cell>
        </row>
        <row r="14">
          <cell r="E14">
            <v>603.91999999999996</v>
          </cell>
        </row>
        <row r="15">
          <cell r="E15">
            <v>618.12</v>
          </cell>
        </row>
        <row r="16">
          <cell r="E16">
            <v>729.51</v>
          </cell>
        </row>
        <row r="17">
          <cell r="E17">
            <v>944.84</v>
          </cell>
        </row>
        <row r="18">
          <cell r="E18">
            <v>1085.8399999999999</v>
          </cell>
        </row>
        <row r="19">
          <cell r="E19">
            <v>1112.3900000000001</v>
          </cell>
        </row>
        <row r="20">
          <cell r="E20">
            <v>987.43</v>
          </cell>
        </row>
        <row r="21">
          <cell r="E21">
            <v>995.1</v>
          </cell>
        </row>
        <row r="22">
          <cell r="E22">
            <v>940.4</v>
          </cell>
        </row>
        <row r="23">
          <cell r="E23">
            <v>962.98</v>
          </cell>
        </row>
        <row r="24">
          <cell r="E24">
            <v>1121.8699999999999</v>
          </cell>
        </row>
        <row r="25">
          <cell r="E25">
            <v>1010.26</v>
          </cell>
        </row>
        <row r="26">
          <cell r="E26">
            <v>1001.22</v>
          </cell>
        </row>
        <row r="27">
          <cell r="E27">
            <v>1112.51</v>
          </cell>
        </row>
        <row r="28">
          <cell r="E28">
            <v>1134.3900000000001</v>
          </cell>
        </row>
        <row r="29">
          <cell r="E29">
            <v>1123.06</v>
          </cell>
        </row>
        <row r="30">
          <cell r="E30">
            <v>1040.6199999999999</v>
          </cell>
        </row>
        <row r="31">
          <cell r="E31">
            <v>913.76</v>
          </cell>
        </row>
        <row r="32">
          <cell r="E32">
            <v>775.42</v>
          </cell>
        </row>
        <row r="33">
          <cell r="E33">
            <v>581.16</v>
          </cell>
        </row>
      </sheetData>
      <sheetData sheetId="4">
        <row r="16">
          <cell r="B16">
            <v>70</v>
          </cell>
          <cell r="C16">
            <v>75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145</v>
          </cell>
        </row>
        <row r="17">
          <cell r="B17">
            <v>70</v>
          </cell>
          <cell r="C17">
            <v>75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145</v>
          </cell>
        </row>
        <row r="18">
          <cell r="B18">
            <v>70</v>
          </cell>
          <cell r="C18">
            <v>75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145</v>
          </cell>
        </row>
        <row r="19">
          <cell r="B19">
            <v>70</v>
          </cell>
          <cell r="C19">
            <v>75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145</v>
          </cell>
        </row>
        <row r="20">
          <cell r="B20">
            <v>70</v>
          </cell>
          <cell r="C20">
            <v>75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145</v>
          </cell>
        </row>
        <row r="21">
          <cell r="B21">
            <v>70</v>
          </cell>
          <cell r="C21">
            <v>75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145</v>
          </cell>
        </row>
        <row r="22">
          <cell r="B22">
            <v>75</v>
          </cell>
          <cell r="C22">
            <v>70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145</v>
          </cell>
        </row>
        <row r="23">
          <cell r="B23">
            <v>75</v>
          </cell>
          <cell r="C23">
            <v>70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145</v>
          </cell>
        </row>
        <row r="24">
          <cell r="B24">
            <v>75</v>
          </cell>
          <cell r="C24">
            <v>70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145</v>
          </cell>
        </row>
        <row r="25">
          <cell r="B25">
            <v>75</v>
          </cell>
          <cell r="C25">
            <v>70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145</v>
          </cell>
        </row>
        <row r="26">
          <cell r="B26">
            <v>75</v>
          </cell>
          <cell r="C26">
            <v>70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145</v>
          </cell>
        </row>
        <row r="27">
          <cell r="B27">
            <v>75</v>
          </cell>
          <cell r="C27">
            <v>70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145</v>
          </cell>
        </row>
        <row r="28">
          <cell r="B28">
            <v>75</v>
          </cell>
          <cell r="C28">
            <v>70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145</v>
          </cell>
        </row>
        <row r="29">
          <cell r="B29">
            <v>75</v>
          </cell>
          <cell r="C29">
            <v>70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145</v>
          </cell>
        </row>
        <row r="30">
          <cell r="B30">
            <v>75</v>
          </cell>
          <cell r="C30">
            <v>70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145</v>
          </cell>
        </row>
        <row r="31">
          <cell r="B31">
            <v>75</v>
          </cell>
          <cell r="C31">
            <v>70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145</v>
          </cell>
        </row>
        <row r="32">
          <cell r="B32">
            <v>75</v>
          </cell>
          <cell r="C32">
            <v>70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145</v>
          </cell>
        </row>
        <row r="33">
          <cell r="B33">
            <v>75</v>
          </cell>
          <cell r="C33">
            <v>70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145</v>
          </cell>
        </row>
        <row r="34">
          <cell r="B34">
            <v>75</v>
          </cell>
          <cell r="C34">
            <v>70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145</v>
          </cell>
        </row>
        <row r="35">
          <cell r="B35">
            <v>75</v>
          </cell>
          <cell r="C35">
            <v>70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145</v>
          </cell>
        </row>
        <row r="36">
          <cell r="B36">
            <v>75</v>
          </cell>
          <cell r="C36">
            <v>70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145</v>
          </cell>
        </row>
        <row r="37">
          <cell r="B37">
            <v>75</v>
          </cell>
          <cell r="C37">
            <v>70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145</v>
          </cell>
        </row>
        <row r="38">
          <cell r="B38">
            <v>70</v>
          </cell>
          <cell r="C38">
            <v>75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145</v>
          </cell>
        </row>
        <row r="39">
          <cell r="B39">
            <v>70</v>
          </cell>
          <cell r="C39">
            <v>75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145</v>
          </cell>
        </row>
        <row r="40">
          <cell r="B40">
            <v>73.333333333333329</v>
          </cell>
          <cell r="C40">
            <v>71.666666666666671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145</v>
          </cell>
        </row>
        <row r="217">
          <cell r="B217" t="str">
            <v>24/03/2025</v>
          </cell>
          <cell r="C217" t="str">
            <v>25/03/2025</v>
          </cell>
          <cell r="D217" t="str">
            <v>26/03/2025</v>
          </cell>
          <cell r="E217" t="str">
            <v>27/03/2025</v>
          </cell>
          <cell r="F217" t="str">
            <v>28/03/2025</v>
          </cell>
          <cell r="G217" t="str">
            <v>29/03/2025</v>
          </cell>
          <cell r="H217" t="str">
            <v>30/03/2025</v>
          </cell>
        </row>
        <row r="218">
          <cell r="B218">
            <v>11</v>
          </cell>
          <cell r="C218">
            <v>11</v>
          </cell>
          <cell r="D218">
            <v>11</v>
          </cell>
          <cell r="E218">
            <v>11</v>
          </cell>
          <cell r="F218">
            <v>11</v>
          </cell>
          <cell r="G218">
            <v>11</v>
          </cell>
          <cell r="H218">
            <v>11</v>
          </cell>
        </row>
        <row r="219">
          <cell r="B219">
            <v>40</v>
          </cell>
          <cell r="C219">
            <v>40</v>
          </cell>
          <cell r="D219">
            <v>40</v>
          </cell>
          <cell r="E219">
            <v>40</v>
          </cell>
          <cell r="F219">
            <v>40</v>
          </cell>
          <cell r="G219">
            <v>40</v>
          </cell>
          <cell r="H219">
            <v>40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ublikime AL"/>
      <sheetName val="Publikime EN"/>
      <sheetName val="Info "/>
      <sheetName val="D-1"/>
      <sheetName val="W-1"/>
    </sheetNames>
    <sheetDataSet>
      <sheetData sheetId="0" refreshError="1">
        <row r="2">
          <cell r="B2">
            <v>44867</v>
          </cell>
        </row>
        <row r="40">
          <cell r="D40">
            <v>1</v>
          </cell>
          <cell r="E40">
            <v>2</v>
          </cell>
          <cell r="F40">
            <v>3</v>
          </cell>
          <cell r="G40">
            <v>4</v>
          </cell>
        </row>
        <row r="154">
          <cell r="H154">
            <v>1150000</v>
          </cell>
        </row>
        <row r="343">
          <cell r="E343" t="str">
            <v>N/a</v>
          </cell>
        </row>
        <row r="344">
          <cell r="E344" t="str">
            <v>N/a</v>
          </cell>
        </row>
        <row r="345">
          <cell r="E345" t="str">
            <v>N/a</v>
          </cell>
        </row>
        <row r="346">
          <cell r="E346" t="str">
            <v>N/a</v>
          </cell>
        </row>
        <row r="347">
          <cell r="E347" t="str">
            <v>N/a</v>
          </cell>
        </row>
        <row r="348">
          <cell r="E348" t="str">
            <v>N/a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C9AC11-3099-4457-924B-3C4A871AFFF7}" name="Table3" displayName="Table3" ref="C41:G43" headerRowCount="0" totalsRowShown="0" headerRowDxfId="672" dataDxfId="671" headerRowBorderDxfId="669" tableBorderDxfId="670" totalsRowBorderDxfId="668">
  <tableColumns count="5">
    <tableColumn id="1" xr3:uid="{9FFC2F25-3375-4870-864E-CD6A64BF7543}" name="Java" headerRowDxfId="667" dataDxfId="666"/>
    <tableColumn id="2" xr3:uid="{390F6B53-81DB-4006-AE04-CC4DEDE046D5}" name="0" headerRowDxfId="665" dataDxfId="664"/>
    <tableColumn id="3" xr3:uid="{64814FC6-C149-4796-8BAE-8A17A3D61B74}" name="Java 43" headerRowDxfId="663" dataDxfId="662"/>
    <tableColumn id="4" xr3:uid="{8CFA6CE1-AF8C-44A6-93C0-7B5EA8E6B94E}" name="Java 44" headerRowDxfId="661" dataDxfId="660"/>
    <tableColumn id="5" xr3:uid="{4F29C7A9-F027-41E0-9078-7E1FCCAF9F9B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1AC13B9-2B8A-4FB6-AC5D-7E70C16CD659}" name="Table14" displayName="Table14" ref="C270:E276" totalsRowShown="0" headerRowDxfId="579" dataDxfId="578" headerRowBorderDxfId="576" tableBorderDxfId="577" totalsRowBorderDxfId="575">
  <autoFilter ref="C270:E276" xr:uid="{11AC13B9-2B8A-4FB6-AC5D-7E70C16CD659}"/>
  <tableColumns count="3">
    <tableColumn id="1" xr3:uid="{97F002A7-4608-43F1-A62E-541DE541B640}" name="Zona 1" dataDxfId="574"/>
    <tableColumn id="2" xr3:uid="{523EE760-8D9C-4260-9A3B-F3AEDF5C4AA0}" name="Zona 2" dataDxfId="573"/>
    <tableColumn id="3" xr3:uid="{86B718EF-D630-4760-B40E-CA34A0AABD57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A36E93E2-C5B6-4857-B472-B2B15BA6D338}" name="Table1316" displayName="Table1316" ref="C290:E296" totalsRowShown="0" headerRowDxfId="571" dataDxfId="570" headerRowBorderDxfId="568" tableBorderDxfId="569" totalsRowBorderDxfId="567">
  <tableColumns count="3">
    <tableColumn id="1" xr3:uid="{EF723688-4D0D-4A71-B925-E5CE5ACDC718}" name="Zona 1" dataDxfId="566"/>
    <tableColumn id="2" xr3:uid="{55A596AD-AEA1-438E-A584-B8549CD867F9}" name="Zona 2" dataDxfId="565"/>
    <tableColumn id="3" xr3:uid="{CE1A127B-EE33-46B2-981D-3E68321CF43A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F8A2369D-354A-4041-8458-3D1218C30AD9}" name="Table1417" displayName="Table1417" ref="C300:E306" totalsRowShown="0" headerRowDxfId="563" dataDxfId="562" headerRowBorderDxfId="560" tableBorderDxfId="561" totalsRowBorderDxfId="559">
  <autoFilter ref="C300:E306" xr:uid="{F8A2369D-354A-4041-8458-3D1218C30AD9}"/>
  <tableColumns count="3">
    <tableColumn id="1" xr3:uid="{055FFF0C-8C43-47D1-8BF8-7337480E2324}" name="Zona 1" dataDxfId="558"/>
    <tableColumn id="2" xr3:uid="{E687CBEF-9D0D-440F-A88E-AEC9C4604E1B}" name="Zona 2" dataDxfId="557"/>
    <tableColumn id="3" xr3:uid="{97E4E6B7-C8D2-40E9-886D-1C3E8723E1E2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96B05AF-DF1D-44D9-BBF4-6EE88F6E8F0D}" name="Table141718" displayName="Table141718" ref="C321:E327" totalsRowShown="0" headerRowDxfId="555" dataDxfId="554" headerRowBorderDxfId="552" tableBorderDxfId="553" totalsRowBorderDxfId="551">
  <autoFilter ref="C321:E327" xr:uid="{096B05AF-DF1D-44D9-BBF4-6EE88F6E8F0D}"/>
  <tableColumns count="3">
    <tableColumn id="1" xr3:uid="{2C80E499-C626-4178-B6D3-D88801790F35}" name="Zona 1" dataDxfId="550"/>
    <tableColumn id="2" xr3:uid="{8AE74163-C829-4A8A-8D43-3C051D36713A}" name="Zona 2" dataDxfId="549"/>
    <tableColumn id="3" xr3:uid="{C690C4C0-D74E-4675-A3F9-0F10EC88CE64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3DC091EE-DB6B-4662-A4FC-C80659205365}" name="Table14171819" displayName="Table14171819" ref="C331:E337" totalsRowShown="0" headerRowDxfId="547" dataDxfId="546" headerRowBorderDxfId="544" tableBorderDxfId="545" totalsRowBorderDxfId="543">
  <autoFilter ref="C331:E337" xr:uid="{3DC091EE-DB6B-4662-A4FC-C80659205365}"/>
  <tableColumns count="3">
    <tableColumn id="1" xr3:uid="{321A82F9-6295-46A9-816C-BAFE7A9FE3D1}" name="Zona 1" dataDxfId="542"/>
    <tableColumn id="2" xr3:uid="{5BF80508-C7AB-4E05-9BFD-B73323D66928}" name="Zona 2" dataDxfId="541"/>
    <tableColumn id="3" xr3:uid="{03D8AB1A-7F54-4236-BB76-123B9F2AD99B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EBD6A5B7-E3D6-48F6-A7FB-65CE678728D1}" name="Table1417181920" displayName="Table1417181920" ref="C345:E351" totalsRowShown="0" headerRowDxfId="539" dataDxfId="538" headerRowBorderDxfId="536" tableBorderDxfId="537" totalsRowBorderDxfId="535">
  <autoFilter ref="C345:E351" xr:uid="{EBD6A5B7-E3D6-48F6-A7FB-65CE678728D1}"/>
  <tableColumns count="3">
    <tableColumn id="1" xr3:uid="{2DE31BEC-8D55-47E0-8F6A-15510C77E936}" name="Zona 1" dataDxfId="534"/>
    <tableColumn id="2" xr3:uid="{D89DD40B-B926-45EC-A664-FE19C9C2D866}" name="Zona 2" dataDxfId="533"/>
    <tableColumn id="3" xr3:uid="{116B55B5-49BF-4F11-B749-3C8958B6348D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5AA7A0AF-7D90-48A0-B52A-BADC01A24DF3}" name="Table20" displayName="Table20" ref="C402:G442" totalsRowShown="0" headerRowDxfId="531" dataDxfId="530" headerRowBorderDxfId="528" tableBorderDxfId="529" totalsRowBorderDxfId="527">
  <autoFilter ref="C402:G442" xr:uid="{5AA7A0AF-7D90-48A0-B52A-BADC01A24DF3}"/>
  <tableColumns count="5">
    <tableColumn id="1" xr3:uid="{D069A951-B960-4CF2-8C80-B314658FACB9}" name="Centrali" dataDxfId="526"/>
    <tableColumn id="2" xr3:uid="{348B7E0C-52AC-4B0B-9FFC-0292D8425535}" name="Kapaciteti instaluar MW" dataDxfId="525"/>
    <tableColumn id="3" xr3:uid="{6F7044E1-526A-40A1-AFFD-C825276082F9}" name="Tensioni" dataDxfId="524"/>
    <tableColumn id="5" xr3:uid="{395FE987-4CFE-41B6-A808-717CAC9CA2D5}" name="Lloji gjenerimit" dataDxfId="523"/>
    <tableColumn id="4" xr3:uid="{4D9483FD-5791-4E0F-90D4-2C4A679EEE68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AAA5060C-687D-4A62-AC96-C56155527C5E}" name="Table21" displayName="Table21" ref="D447:E471" totalsRowShown="0" headerRowDxfId="521" dataDxfId="520" headerRowBorderDxfId="518" tableBorderDxfId="519" totalsRowBorderDxfId="517">
  <autoFilter ref="D447:E471" xr:uid="{AAA5060C-687D-4A62-AC96-C56155527C5E}"/>
  <tableColumns count="2">
    <tableColumn id="1" xr3:uid="{B0CBA94D-6B5B-4130-961B-30E11B3CBF61}" name="Ora" dataDxfId="516"/>
    <tableColumn id="2" xr3:uid="{7DC01F3F-2EF0-46F8-B7F5-A388552DACCD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FBD36073-278F-4797-8CBA-6E5D62234860}" name="Table2024" displayName="Table2024" ref="B501:G509" totalsRowShown="0" headerRowDxfId="514" dataDxfId="513" headerRowBorderDxfId="511" tableBorderDxfId="512" totalsRowBorderDxfId="510">
  <autoFilter ref="B501:G509" xr:uid="{FBD36073-278F-4797-8CBA-6E5D62234860}"/>
  <tableColumns count="6">
    <tableColumn id="1" xr3:uid="{A8846C16-9D22-48A6-BDD4-DFF8470B5F0A}" name="Centrali" dataDxfId="509"/>
    <tableColumn id="6" xr3:uid="{324E34F6-9225-48AF-A009-1CEEF0CEE427}" name="Njesia" dataDxfId="508"/>
    <tableColumn id="2" xr3:uid="{5CA93B75-3EF8-4EFF-9046-5AB12BC63D9F}" name="Kapaciteti instaluar MW" dataDxfId="507"/>
    <tableColumn id="3" xr3:uid="{242B7AB9-A897-4986-8A46-680CEF10652D}" name="Tensioni" dataDxfId="506"/>
    <tableColumn id="4" xr3:uid="{6BFD3F8C-9B53-47C7-8DE3-B0A470872F29}" name="Vendndodhja" dataDxfId="505"/>
    <tableColumn id="5" xr3:uid="{393028E6-7DA5-479C-BE23-D6BAD0BF42A8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AC7ACCBE-24D8-440F-9FF8-3AAEADA7C3FE}" name="Table24" displayName="Table24" ref="C387:E392" totalsRowShown="0" headerRowDxfId="503" dataDxfId="502" headerRowBorderDxfId="500" tableBorderDxfId="501" totalsRowBorderDxfId="499">
  <autoFilter ref="C387:E392" xr:uid="{AC7ACCBE-24D8-440F-9FF8-3AAEADA7C3FE}"/>
  <tableColumns count="3">
    <tableColumn id="1" xr3:uid="{3640B9AE-3C8D-4553-BC57-C528BE1B68C8}" name="Elementi" dataDxfId="498"/>
    <tableColumn id="2" xr3:uid="{1CF24AEF-8B62-4153-AB78-EFE472AD5394}" name="Tipi" dataDxfId="497"/>
    <tableColumn id="3" xr3:uid="{7EBE87D8-7B24-478F-A7D6-B4E53DCC4D4A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A9D83C9-8C54-489B-880C-4D9A17646569}" name="Table4" displayName="Table4" ref="C71:E123" totalsRowShown="0" headerRowDxfId="657" dataDxfId="656" headerRowBorderDxfId="654" tableBorderDxfId="655" totalsRowBorderDxfId="653">
  <autoFilter ref="C71:E123" xr:uid="{AA9D83C9-8C54-489B-880C-4D9A17646569}"/>
  <tableColumns count="3">
    <tableColumn id="1" xr3:uid="{CB93C049-C5F1-4C3E-934C-C0FB9296C7D2}" name="Java" dataDxfId="652"/>
    <tableColumn id="2" xr3:uid="{5C38EAEE-749E-4965-AAE6-D3179C5B0A24}" name="Min (MW)" dataDxfId="651"/>
    <tableColumn id="3" xr3:uid="{4B1D2AB7-ABFF-451C-800F-A9C2E358A2ED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F5A11BD2-2363-478B-BBBE-AB37274FE4E5}" name="Table2" displayName="Table2" ref="A556:H581" totalsRowShown="0" headerRowDxfId="495" dataDxfId="494" headerRowBorderDxfId="492" tableBorderDxfId="493" totalsRowBorderDxfId="491">
  <autoFilter ref="A556:H581" xr:uid="{F5A11BD2-2363-478B-BBBE-AB37274FE4E5}"/>
  <tableColumns count="8">
    <tableColumn id="1" xr3:uid="{B85A1B7E-A8B3-4AD8-8B34-EBFE8E1FA05C}" name="Ora" dataDxfId="490"/>
    <tableColumn id="2" xr3:uid="{4D98C1CE-C121-46C0-9BBB-88B39042DB9D}" name="aFRR+" dataDxfId="489"/>
    <tableColumn id="3" xr3:uid="{DF1DA15C-1251-4A32-8E52-8820615102DC}" name="aFRR-" dataDxfId="488"/>
    <tableColumn id="4" xr3:uid="{A8A74351-AA7D-42DD-9D81-F12861D8D814}" name="mFRR+" dataDxfId="487"/>
    <tableColumn id="5" xr3:uid="{A057F2D2-9510-4191-BA6D-925ADCE11424}" name="mFRR-" dataDxfId="486"/>
    <tableColumn id="6" xr3:uid="{FC284379-102B-472C-A0D3-BB2F984FCE75}" name="RR+" dataDxfId="485"/>
    <tableColumn id="7" xr3:uid="{1E4BE07E-00C3-4172-B562-51ECB7ABD757}" name="RR-" dataDxfId="484"/>
    <tableColumn id="8" xr3:uid="{E38D1762-3F16-4075-A0CA-0F7742BC7B7F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5267BE7F-ABB8-460A-AE91-442557A59E53}" name="Table5" displayName="Table5" ref="C611:E779" totalsRowShown="0" headerRowDxfId="482" headerRowBorderDxfId="480" tableBorderDxfId="481" totalsRowBorderDxfId="479">
  <autoFilter ref="C611:E779" xr:uid="{5267BE7F-ABB8-460A-AE91-442557A59E53}"/>
  <tableColumns count="3">
    <tableColumn id="1" xr3:uid="{5F0F2F55-74A5-4F1E-9E0B-2D34BDAE3C66}" name="Ora" dataDxfId="478"/>
    <tableColumn id="2" xr3:uid="{2AAA4567-0F90-489C-A11E-5F25D8D47886}" name="Ngarkesa (MWh)" dataDxfId="477"/>
    <tableColumn id="3" xr3:uid="{07D276AF-AE39-46A6-9474-E20E2AB54B4E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38DFC8E2-1D36-478E-89B4-2D95D2065B33}" name="Table6" displayName="Table6" ref="C811:E823" totalsRowShown="0" headerRowDxfId="475" dataDxfId="474" headerRowBorderDxfId="472" tableBorderDxfId="473" totalsRowBorderDxfId="471">
  <autoFilter ref="C811:E823" xr:uid="{38DFC8E2-1D36-478E-89B4-2D95D2065B33}"/>
  <tableColumns count="3">
    <tableColumn id="1" xr3:uid="{BD5EF3E1-AC27-4250-A596-8F35AE7C4C91}" name="Muaji" dataDxfId="470"/>
    <tableColumn id="2" xr3:uid="{8257B8F9-6BCA-4319-B526-8A6A31B92988}" name="Ngarkesa Mes." dataDxfId="469"/>
    <tableColumn id="3" xr3:uid="{F9DF639F-4D9A-4544-A2BF-69B1E86062B3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15FC4CCC-3094-421F-9525-7A24CF319ED9}" name="Table127" displayName="Table127" ref="A853:H855" headerRowCount="0" totalsRowShown="0" headerRowDxfId="467" dataDxfId="466" headerRowBorderDxfId="464" tableBorderDxfId="465" totalsRowBorderDxfId="463">
  <tableColumns count="8">
    <tableColumn id="1" xr3:uid="{65C496A0-A469-4A30-A95B-9CD7905A9878}" name="Data" headerRowDxfId="462" dataDxfId="461"/>
    <tableColumn id="2" xr3:uid="{C836B3DF-B52F-4527-AA8F-4E3EB637A767}" name="10-26-2020" headerRowDxfId="460" dataDxfId="459"/>
    <tableColumn id="3" xr3:uid="{D8BED8DE-0CD8-43E0-A2CD-96355937DEA2}" name="10-27-2020" headerRowDxfId="458" dataDxfId="457"/>
    <tableColumn id="4" xr3:uid="{F1789D8A-0FB4-4E37-8AD6-DB2EFAD48A78}" name="10-28-2020" headerRowDxfId="456" dataDxfId="455"/>
    <tableColumn id="5" xr3:uid="{13D31FED-1C78-4DC5-A2E4-13DDED7D6D08}" name="10-29-2020" headerRowDxfId="454" dataDxfId="453"/>
    <tableColumn id="6" xr3:uid="{7944835C-8411-4498-AF9F-1BDE23E979F1}" name="10-30-2020" headerRowDxfId="452" dataDxfId="451"/>
    <tableColumn id="7" xr3:uid="{7C4621A6-0834-4FB5-80A1-B5D8C04DBD82}" name="10-31-2020" headerRowDxfId="450" dataDxfId="449"/>
    <tableColumn id="8" xr3:uid="{7EAD8426-6E4A-405C-9424-C7823733FBB8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89FDAAFB-33F9-4704-9FB4-D45FC024196F}" name="Table27" displayName="Table27" ref="C880:F881" headerRowDxfId="446" headerRowBorderDxfId="444" tableBorderDxfId="445" totalsRowBorderDxfId="443">
  <autoFilter ref="C880:F881" xr:uid="{89FDAAFB-33F9-4704-9FB4-D45FC024196F}"/>
  <tableColumns count="4">
    <tableColumn id="1" xr3:uid="{6C35DF2F-8710-4B83-9EF4-7AACF7570B8E}" name="Nr." totalsRowLabel="Total" dataDxfId="441" totalsRowDxfId="442"/>
    <tableColumn id="2" xr3:uid="{A9ACA2E8-BF8E-4E6C-8BC0-6BE5F7AF0688}" name="Nenstacioni" dataDxfId="439" totalsRowDxfId="440"/>
    <tableColumn id="3" xr3:uid="{66CF1B83-1512-4671-B123-ADE9D888FDC9}" name="Ora" dataDxfId="437" totalsRowDxfId="438"/>
    <tableColumn id="4" xr3:uid="{9BF61D52-72D2-4ED8-9592-208901B58A53}" name="Arsyeja" totalsRowFunction="count" dataDxfId="435" totalsRowDxfId="436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19B7BDC-2F0C-49BD-9C51-ACA777D111DF}" name="Table2729" displayName="Table2729" ref="C885:F886" headerRowDxfId="434" headerRowBorderDxfId="432" tableBorderDxfId="433" totalsRowBorderDxfId="431">
  <autoFilter ref="C885:F886" xr:uid="{019B7BDC-2F0C-49BD-9C51-ACA777D111DF}"/>
  <tableColumns count="4">
    <tableColumn id="1" xr3:uid="{AF554D4B-E2BB-469A-806C-6A744C543A3C}" name="Nr." totalsRowLabel="Total" dataDxfId="429" totalsRowDxfId="430"/>
    <tableColumn id="2" xr3:uid="{073AA3E7-AD8D-49A1-951F-BDEA4C225C56}" name="Nenstacioni" dataDxfId="427" totalsRowDxfId="428"/>
    <tableColumn id="3" xr3:uid="{3C75C521-8075-4938-898B-BABBE4745B75}" name="Ora" dataDxfId="425" totalsRowDxfId="426"/>
    <tableColumn id="4" xr3:uid="{D70276B8-1546-41EB-AC4E-AB80DFADF690}" name="Arsyeja" totalsRowFunction="count" dataDxfId="423" totalsRowDxfId="424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4B896D55-8C8B-40DF-B6FD-A6304B597A50}" name="Table29" displayName="Table29" ref="C159:F183" totalsRowShown="0" headerRowDxfId="422" dataDxfId="421" headerRowBorderDxfId="419" tableBorderDxfId="420" totalsRowBorderDxfId="418">
  <autoFilter ref="C159:F183" xr:uid="{4B896D55-8C8B-40DF-B6FD-A6304B597A50}"/>
  <tableColumns count="4">
    <tableColumn id="1" xr3:uid="{C61768E8-6607-4CD2-9931-EEB4A638C945}" name="Ora" dataDxfId="417"/>
    <tableColumn id="2" xr3:uid="{2BB42C85-0209-479F-9D46-1CEF184D81E3}" name="Prodhimi" dataDxfId="416"/>
    <tableColumn id="3" xr3:uid="{10B85531-AC6E-4ACB-8500-DD8FD5830ABB}" name="Shkembimi" dataDxfId="415"/>
    <tableColumn id="4" xr3:uid="{5E457130-8C38-4EAF-A18F-74C536A68104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EADA1B88-606F-4EE6-99A0-24B53136E4FC}" name="Table1426" displayName="Table1426" ref="C280:E286" totalsRowShown="0" headerRowDxfId="413" dataDxfId="412" headerRowBorderDxfId="410" tableBorderDxfId="411" totalsRowBorderDxfId="409">
  <autoFilter ref="C280:E286" xr:uid="{EADA1B88-606F-4EE6-99A0-24B53136E4FC}"/>
  <tableColumns count="3">
    <tableColumn id="1" xr3:uid="{072F3D7C-E554-42CA-B7E2-D03F31A0EC7E}" name="Zona 1" dataDxfId="408"/>
    <tableColumn id="2" xr3:uid="{3A5E4BF2-2A59-416B-B7BB-1B10A1A01E95}" name="Zona 2" dataDxfId="407"/>
    <tableColumn id="3" xr3:uid="{591B972B-FD84-4382-A5A8-EB9305D75110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590358C4-7F1A-47CC-93DA-0D8C8F79BD3F}" name="Table141731" displayName="Table141731" ref="C310:E316" totalsRowShown="0" headerRowDxfId="405" dataDxfId="404" headerRowBorderDxfId="402" tableBorderDxfId="403" totalsRowBorderDxfId="401">
  <autoFilter ref="C310:E316" xr:uid="{590358C4-7F1A-47CC-93DA-0D8C8F79BD3F}"/>
  <tableColumns count="3">
    <tableColumn id="1" xr3:uid="{021F5D6B-3C3B-45EA-B953-8437DC1803CC}" name="Zona 1" dataDxfId="400"/>
    <tableColumn id="2" xr3:uid="{FFB2844D-2111-4875-A23F-2C14D5A726A5}" name="Zona 2" dataDxfId="399"/>
    <tableColumn id="3" xr3:uid="{60E03D25-B7A7-4644-AB6B-D47F1538979E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AF91049B-A224-495B-9872-187F38238AFE}" name="Table1" displayName="Table1" ref="A11:H13" headerRowCount="0" totalsRowShown="0" headerRowDxfId="397" dataDxfId="396" headerRowBorderDxfId="394" tableBorderDxfId="395" totalsRowBorderDxfId="393">
  <tableColumns count="8">
    <tableColumn id="1" xr3:uid="{03B96254-4840-4FF9-B98F-DA103BECA512}" name="Data" headerRowDxfId="392" dataDxfId="391"/>
    <tableColumn id="2" xr3:uid="{E0E3D715-B637-4844-9C71-4E661C5B978E}" name="0.1.1900" headerRowDxfId="390" dataDxfId="389"/>
    <tableColumn id="3" xr3:uid="{14D5AFF8-2DC6-4773-854B-E8AAA0CD8DF5}" name="10-27-2020" headerRowDxfId="388" dataDxfId="387"/>
    <tableColumn id="4" xr3:uid="{3AF12C1E-8CD7-4853-B7B2-2AC44ED81299}" name="10-28-2020" headerRowDxfId="386" dataDxfId="385"/>
    <tableColumn id="5" xr3:uid="{CB18352F-2842-4E7C-A2A5-C2FCA1B747A4}" name="10-29-2020" headerRowDxfId="384" dataDxfId="383"/>
    <tableColumn id="6" xr3:uid="{474DFC66-D460-4965-B862-CE811B2848FF}" name="10-30-2020" headerRowDxfId="382" dataDxfId="381"/>
    <tableColumn id="7" xr3:uid="{1514431B-87D3-4DD4-9B97-D481430AE4A3}" name="10-31-2020" headerRowDxfId="380" dataDxfId="379"/>
    <tableColumn id="8" xr3:uid="{878FCFDB-C70B-427C-8498-8EE73E7AB761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668AA28-04B7-48FC-AF33-E38BC59F56C3}" name="Table7" displayName="Table7" ref="B215:G222" totalsRowShown="0" headerRowDxfId="649" headerRowBorderDxfId="647" tableBorderDxfId="648" totalsRowBorderDxfId="646" dataCellStyle="Normal">
  <autoFilter ref="B215:G222" xr:uid="{4668AA28-04B7-48FC-AF33-E38BC59F56C3}"/>
  <tableColumns count="6">
    <tableColumn id="1" xr3:uid="{C9162CCB-DD3B-4562-BF9C-0C1B6317282C}" name="Elementi" dataDxfId="645" dataCellStyle="Normal"/>
    <tableColumn id="2" xr3:uid="{CC71A2E6-57EB-409E-9BF3-3155464E36E0}" name="Fillimi" dataDxfId="644" dataCellStyle="Normal"/>
    <tableColumn id="3" xr3:uid="{58D316A1-8873-419D-B981-7D854DC89F0F}" name="Perfundimi" dataDxfId="643" dataCellStyle="Normal"/>
    <tableColumn id="4" xr3:uid="{D13D8938-2376-41DA-B4D3-E09F52B6970A}" name="Vendndodhja" dataCellStyle="Normal"/>
    <tableColumn id="5" xr3:uid="{E0D535F3-8A9D-4DC5-824A-A8FC9D5B53B1}" name="Impakti ne kapacitetin kufitar" dataCellStyle="Normal"/>
    <tableColumn id="6" xr3:uid="{7119374E-CB9A-414E-A96C-E081AA1856EF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EFDAF3A9-DE31-4C92-AAF5-5051C39DEAA2}" name="Table36" displayName="Table36" ref="A357:G381" totalsRowShown="0" headerRowDxfId="376" headerRowBorderDxfId="374" tableBorderDxfId="375" totalsRowBorderDxfId="373" headerRowCellStyle="Normal" dataCellStyle="Normal">
  <tableColumns count="7">
    <tableColumn id="1" xr3:uid="{6D751860-0B0B-4AA5-89F0-69D582C13E39}" name="Ora" dataDxfId="372" dataCellStyle="Normal"/>
    <tableColumn id="2" xr3:uid="{1C9CE560-7A68-4228-B52B-173C4319E557}" name=" Bistrice-Myrtos" dataDxfId="371" dataCellStyle="Normal"/>
    <tableColumn id="3" xr3:uid="{036CA234-5B64-4C37-8F27-119CE8F009CD}" name=" FIERZE-PRIZREN" dataDxfId="370" dataCellStyle="Normal"/>
    <tableColumn id="4" xr3:uid="{70DE6468-BC4A-427F-9203-D74DED11AFE6}" name="KOPLIK-PODGORICA" dataDxfId="369" dataCellStyle="Normal"/>
    <tableColumn id="5" xr3:uid="{7CEEC5F4-E26D-4587-9B7E-F0ECF12EC90B}" name="KOMAN-KOSOVA" dataDxfId="368" dataCellStyle="Normal"/>
    <tableColumn id="6" xr3:uid="{37B92020-6D6D-4DD5-8B8E-5B5523BC6149}" name="TIRANA2-PODGORICE" dataDxfId="367" dataCellStyle="Normal"/>
    <tableColumn id="7" xr3:uid="{C73F69A8-8E9E-4B1A-8477-E1BD8BF016C3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BB6F8F42-CDC1-4CA8-AB67-7ABD34B18F12}" name="Table37" displayName="Table37" ref="A515:I539" totalsRowShown="0" headerRowDxfId="365" headerRowBorderDxfId="363" tableBorderDxfId="364" totalsRowBorderDxfId="362">
  <tableColumns count="9">
    <tableColumn id="1" xr3:uid="{AFFF6F52-4389-4510-96CC-6B2A7393C938}" name="Ora" dataDxfId="361"/>
    <tableColumn id="2" xr3:uid="{D0BE29DB-A0B8-4277-BB62-1BF1B8E97298}" name="Fierze 1" dataDxfId="360"/>
    <tableColumn id="3" xr3:uid="{01276AD5-61D6-415F-BCA5-99619731D43D}" name="Fierze 2" dataDxfId="359"/>
    <tableColumn id="4" xr3:uid="{8ED31100-DADD-430E-8677-7BB046368A3B}" name="Fierze 3" dataDxfId="358"/>
    <tableColumn id="5" xr3:uid="{57E05D30-B50B-412C-AF69-930C95930A67}" name="Fierze 4" dataDxfId="357"/>
    <tableColumn id="6" xr3:uid="{8BEB2923-71D8-450B-924D-729BA263B9F8}" name="Koman 1" dataDxfId="356"/>
    <tableColumn id="7" xr3:uid="{6063B1D7-D35D-4511-8CA7-BBE6AEA2EA0A}" name="Koman 2" dataDxfId="355"/>
    <tableColumn id="8" xr3:uid="{06F6F671-AC6C-468A-B0AE-23BE720A3ED8}" name="Koman 3" dataDxfId="354"/>
    <tableColumn id="9" xr3:uid="{963DB299-98B9-4B06-934E-AC9077CF95A9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4E5B2F0C-1CD2-4C8B-B1BE-AD022845E1E8}" name="Table41" displayName="Table41" ref="A543:I544" totalsRowShown="0" headerRowDxfId="352" dataDxfId="351" headerRowBorderDxfId="349" tableBorderDxfId="350" totalsRowBorderDxfId="348">
  <tableColumns count="9">
    <tableColumn id="1" xr3:uid="{4101FF7C-E984-4D1D-9C8C-2EA47C4ABEB8}" name=" " dataDxfId="347"/>
    <tableColumn id="2" xr3:uid="{9F17D7CF-BB9B-41DE-B9E2-990F18DEDD3F}" name="Fierze 1" dataDxfId="346"/>
    <tableColumn id="3" xr3:uid="{740711C8-E7CD-4118-8AD5-3205A6DCCA5B}" name="Fierze 2" dataDxfId="345"/>
    <tableColumn id="4" xr3:uid="{B98D98F6-83ED-4A68-A5A4-2D4E54744CA0}" name="Fierze 3" dataDxfId="344"/>
    <tableColumn id="5" xr3:uid="{0746BB0A-FDBE-4B75-9D64-D42B3C2D508B}" name="Fierze 4" dataDxfId="343"/>
    <tableColumn id="6" xr3:uid="{A6B05CAD-4C85-4191-BA2C-B97D882E68E1}" name="Koman 1" dataDxfId="342"/>
    <tableColumn id="7" xr3:uid="{FD9F856B-0357-43A4-B3A8-0565D29C8EAC}" name="Koman 2" dataDxfId="341"/>
    <tableColumn id="8" xr3:uid="{747A2084-671D-4D21-AD2C-810A0DB12288}" name="Koman 3" dataDxfId="340"/>
    <tableColumn id="9" xr3:uid="{C9444705-0C2C-446F-A1BE-ED25FCD9B803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981AD12E-83BA-4BB2-84E1-B901E2B2F4D8}" name="Table12662" displayName="Table12662" ref="A11:H13" headerRowCount="0" totalsRowShown="0" headerRowDxfId="338" dataDxfId="337" headerRowBorderDxfId="335" tableBorderDxfId="336" totalsRowBorderDxfId="334">
  <tableColumns count="8">
    <tableColumn id="1" xr3:uid="{6B0C4250-00B2-4099-83C9-655BAAA16436}" name="Data" headerRowDxfId="333" dataDxfId="332"/>
    <tableColumn id="2" xr3:uid="{3DD1BF4E-9EB5-4037-9F65-F75C3269FEC7}" name="0.1.1900" headerRowDxfId="331" dataDxfId="330">
      <calculatedColumnFormula>'[3]Publikime AL'!B11</calculatedColumnFormula>
    </tableColumn>
    <tableColumn id="3" xr3:uid="{E621E5CB-8499-4A90-A8D6-8E3042908887}" name="10-27-2020" headerRowDxfId="329" dataDxfId="328">
      <calculatedColumnFormula>'[3]Publikime AL'!C11</calculatedColumnFormula>
    </tableColumn>
    <tableColumn id="4" xr3:uid="{A1DCD94C-601A-40ED-98BD-BAB0E04BDDF4}" name="10-28-2020" headerRowDxfId="327" dataDxfId="326">
      <calculatedColumnFormula>'[3]Publikime AL'!D11</calculatedColumnFormula>
    </tableColumn>
    <tableColumn id="5" xr3:uid="{A593E3B3-45BC-40ED-8B60-449128FBED60}" name="10-29-2020" headerRowDxfId="325" dataDxfId="324">
      <calculatedColumnFormula>'[3]Publikime AL'!E11</calculatedColumnFormula>
    </tableColumn>
    <tableColumn id="6" xr3:uid="{F2E45B73-3848-499B-94D4-051C6FACAE32}" name="10-30-2020" headerRowDxfId="323" dataDxfId="322">
      <calculatedColumnFormula>'[3]Publikime AL'!F11</calculatedColumnFormula>
    </tableColumn>
    <tableColumn id="7" xr3:uid="{D7B226DC-56B0-4C85-A385-B11B2B20D94A}" name="10-31-2020" headerRowDxfId="321" dataDxfId="320">
      <calculatedColumnFormula>'[3]Publikime AL'!G11</calculatedColumnFormula>
    </tableColumn>
    <tableColumn id="8" xr3:uid="{3433B3A8-EAFA-4DD6-AE0D-3365EEADA588}" name="11-1-2020" headerRowDxfId="319" dataDxfId="318">
      <calculatedColumnFormula>'[3]Publikime AL'!H11</calculatedColumnFormula>
    </tableColumn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5D99871C-F47E-4A0F-9D99-9D5565D928CC}" name="Table33163" displayName="Table33163" ref="C18:G20" headerRowCount="0" totalsRowShown="0" headerRowDxfId="317" dataDxfId="316" headerRowBorderDxfId="314" tableBorderDxfId="315" totalsRowBorderDxfId="313">
  <tableColumns count="5">
    <tableColumn id="1" xr3:uid="{222D7C11-C97A-45F1-B280-1BE189CC4FB4}" name="Java" headerRowDxfId="312" dataDxfId="311"/>
    <tableColumn id="2" xr3:uid="{0A09A648-15AF-491D-BFD8-0B81A25B9792}" name="0" headerRowDxfId="310" dataDxfId="309">
      <calculatedColumnFormula>'[3]Publikime AL'!D41</calculatedColumnFormula>
    </tableColumn>
    <tableColumn id="3" xr3:uid="{ACF50DAF-1772-463F-9E11-9F7B4BFD49D7}" name="Java 43" headerRowDxfId="308" dataDxfId="307">
      <calculatedColumnFormula>'[3]Publikime AL'!E41</calculatedColumnFormula>
    </tableColumn>
    <tableColumn id="4" xr3:uid="{DD3390EB-42B1-4DFC-A99A-F739292C3342}" name="Java 44" headerRowDxfId="306" dataDxfId="305">
      <calculatedColumnFormula>'[3]Publikime AL'!F41</calculatedColumnFormula>
    </tableColumn>
    <tableColumn id="5" xr3:uid="{865E6295-4A98-4017-BE51-2836FFE1C188}" name="Java 45" headerRowDxfId="304" dataDxfId="303">
      <calculatedColumnFormula>'[3]Publikime AL'!G41</calculatedColumnFormula>
    </tableColumn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87A09145-D58E-4570-8E0F-69F2CDA58976}" name="Table43364" displayName="Table43364" ref="C25:E77" totalsRowShown="0" headerRowDxfId="302" dataDxfId="301" headerRowBorderDxfId="299" tableBorderDxfId="300" totalsRowBorderDxfId="298">
  <autoFilter ref="C25:E77" xr:uid="{87A09145-D58E-4570-8E0F-69F2CDA58976}"/>
  <tableColumns count="3">
    <tableColumn id="1" xr3:uid="{B7C2CE5B-2222-4673-AA9A-FB90259F9ABA}" name="Week" dataDxfId="297">
      <calculatedColumnFormula>C25+1</calculatedColumnFormula>
    </tableColumn>
    <tableColumn id="2" xr3:uid="{90A6CDD0-A461-48B0-9E1D-5BF4391BA098}" name="Min (MW)" dataDxfId="296">
      <calculatedColumnFormula>'[2]Publikime AL'!D72</calculatedColumnFormula>
    </tableColumn>
    <tableColumn id="3" xr3:uid="{9539C495-A3A4-43BB-A3ED-48727AAFB62A}" name="Max (MW)" dataDxfId="295">
      <calculatedColumnFormula>'[2]Publikime AL'!E72</calculatedColumnFormula>
    </tableColumn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1E657BB3-8528-47BD-B905-72FE8B2F1FEF}" name="Table73465" displayName="Table73465" ref="B112:G119" totalsRowShown="0" headerRowDxfId="294" dataDxfId="293" headerRowBorderDxfId="291" tableBorderDxfId="292" totalsRowBorderDxfId="290">
  <autoFilter ref="B112:G119" xr:uid="{1E657BB3-8528-47BD-B905-72FE8B2F1FEF}"/>
  <tableColumns count="6">
    <tableColumn id="1" xr3:uid="{B8E9BE60-A06E-4052-AA0B-D6102C33F113}" name="Element" dataDxfId="289"/>
    <tableColumn id="2" xr3:uid="{D6F0E6C5-2676-4EC2-88FC-55A8FB1D7C91}" name="Start" dataDxfId="288"/>
    <tableColumn id="3" xr3:uid="{4DA16077-FF85-41E3-A1F0-12B6D18E26AF}" name="End" dataDxfId="287"/>
    <tableColumn id="4" xr3:uid="{2F070E05-C739-414E-AB4A-5747DB876CEB}" name="Location" dataDxfId="286"/>
    <tableColumn id="5" xr3:uid="{3C3BBAEE-1669-4D64-8C8E-389663DE6805}" name="NTC impact" dataDxfId="285"/>
    <tableColumn id="6" xr3:uid="{32BC2C5C-E800-421E-9D26-18295E0497D4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76448624-0BCF-449D-AA17-B4C0622D06C7}" name="Table793566" displayName="Table793566" ref="B125:G126" totalsRowShown="0" headerRowDxfId="283" dataDxfId="282" headerRowBorderDxfId="280" tableBorderDxfId="281" totalsRowBorderDxfId="279">
  <autoFilter ref="B125:G126" xr:uid="{76448624-0BCF-449D-AA17-B4C0622D06C7}"/>
  <tableColumns count="6">
    <tableColumn id="1" xr3:uid="{2AE1F9E6-9626-405E-81F9-CD7ADC7E8605}" name="Element" dataDxfId="278">
      <calculatedColumnFormula>[2]!Table79[Elementi]</calculatedColumnFormula>
    </tableColumn>
    <tableColumn id="2" xr3:uid="{E700F9D0-F84C-4778-88D7-4D166EBF7892}" name="Start" dataDxfId="277">
      <calculatedColumnFormula>[2]!Table79[Fillimi]</calculatedColumnFormula>
    </tableColumn>
    <tableColumn id="3" xr3:uid="{9187AF57-E800-40EE-A27F-7D15AD90053B}" name="End" dataDxfId="276">
      <calculatedColumnFormula>[2]!Table79[Perfundimi]</calculatedColumnFormula>
    </tableColumn>
    <tableColumn id="4" xr3:uid="{4384E826-6D2E-47E0-B758-DC729B4B9090}" name="Location" dataDxfId="275">
      <calculatedColumnFormula>[2]!Table79[Vendndoshja]</calculatedColumnFormula>
    </tableColumn>
    <tableColumn id="5" xr3:uid="{52437865-A672-4317-98F8-9A7E1E7C40B3}" name="NTC impact" dataDxfId="274">
      <calculatedColumnFormula>[2]!Table79[Impakti ne kapacitetin kufitar]</calculatedColumnFormula>
    </tableColumn>
    <tableColumn id="6" xr3:uid="{58D580C2-1602-49AF-9AE6-C9716B2D51E6}" name="Reason" dataDxfId="273">
      <calculatedColumnFormula>[2]!Table79[Arsyeja]</calculatedColumnFormula>
    </tableColumn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A4F0EB35-AC00-4DAE-9B21-F176B2E19D56}" name="Table93667" displayName="Table93667" ref="B134:G135" totalsRowShown="0" headerRowDxfId="272" dataDxfId="271" headerRowBorderDxfId="269" tableBorderDxfId="270" totalsRowBorderDxfId="268">
  <autoFilter ref="B134:G135" xr:uid="{A4F0EB35-AC00-4DAE-9B21-F176B2E19D56}"/>
  <tableColumns count="6">
    <tableColumn id="1" xr3:uid="{C95101D0-6660-4C3A-ADD1-A825C31F88A4}" name="Element" dataDxfId="267">
      <calculatedColumnFormula>[2]!Table9[Elementi]</calculatedColumnFormula>
    </tableColumn>
    <tableColumn id="2" xr3:uid="{BE93222D-39FA-4DBB-9AF0-CFAC7EE46175}" name="Location" dataDxfId="266">
      <calculatedColumnFormula>[2]!Table9[Vendndodhja]</calculatedColumnFormula>
    </tableColumn>
    <tableColumn id="3" xr3:uid="{0F2ACE65-B1CD-4398-8340-314208F92030}" name="Installed capacity (MWh)" dataDxfId="265">
      <calculatedColumnFormula>[2]!Table9[Kapaciteti I instaluar(MWh)]</calculatedColumnFormula>
    </tableColumn>
    <tableColumn id="4" xr3:uid="{AE993F97-174A-4BDD-84B1-34C933D29D23}" name="Generation Type" dataDxfId="264">
      <calculatedColumnFormula>[2]!Table9[Lloji gjenerimit]</calculatedColumnFormula>
    </tableColumn>
    <tableColumn id="5" xr3:uid="{4FAD39B6-017E-4861-9EF4-5BCB54E8137B}" name="Reason" dataDxfId="263">
      <calculatedColumnFormula>[2]!Table9[Arsyeja]</calculatedColumnFormula>
    </tableColumn>
    <tableColumn id="6" xr3:uid="{56A32D25-AB89-4E2F-8D76-177C8C1E1568}" name="Period" dataDxfId="262">
      <calculatedColumnFormula>[2]!Table9[Periudha]</calculatedColumnFormula>
    </tableColumn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B2EB14D6-5EDD-4C55-8F91-39904AD99074}" name="Table9113768" displayName="Table9113768" ref="B139:G140" totalsRowShown="0" headerRowDxfId="261" dataDxfId="260" headerRowBorderDxfId="258" tableBorderDxfId="259" totalsRowBorderDxfId="257">
  <autoFilter ref="B139:G140" xr:uid="{B2EB14D6-5EDD-4C55-8F91-39904AD99074}"/>
  <tableColumns count="6">
    <tableColumn id="1" xr3:uid="{171B3F38-426F-4F84-A948-28D5547E041A}" name="Elementi" dataDxfId="256">
      <calculatedColumnFormula>[2]!Table911[Elementi]</calculatedColumnFormula>
    </tableColumn>
    <tableColumn id="2" xr3:uid="{02141773-D08C-438D-982F-8A40A56CC810}" name="Vendndodhja" dataDxfId="255">
      <calculatedColumnFormula>[2]!Table911[Vendndodhja]</calculatedColumnFormula>
    </tableColumn>
    <tableColumn id="3" xr3:uid="{8625A540-5358-483A-B782-118BE87A34E6}" name="Kapaciteti I instaluar(MWh)" dataDxfId="254">
      <calculatedColumnFormula>[2]!Table911[Kapaciteti I instaluar(MWh)]</calculatedColumnFormula>
    </tableColumn>
    <tableColumn id="4" xr3:uid="{F9249AE8-2FA6-4865-844E-F4AC36AC046A}" name="Lloji gjenerimit" dataDxfId="253">
      <calculatedColumnFormula>[2]!Table911[Lloji gjenerimit]</calculatedColumnFormula>
    </tableColumn>
    <tableColumn id="5" xr3:uid="{576087D3-360D-434B-B7F5-55FEEA64DD36}" name="Arsyeja" dataDxfId="252">
      <calculatedColumnFormula>[2]!Table911[Arsyeja]</calculatedColumnFormula>
    </tableColumn>
    <tableColumn id="6" xr3:uid="{D8586C44-FFA4-4B1B-A8E9-44074F635F9B}" name="Periudha" dataDxfId="251">
      <calculatedColumnFormula>[2]!Table911[Periudha]</calculatedColumnFormula>
    </tableColumn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F32A070-0BDA-4834-9473-94AE42083BB2}" name="Table79" displayName="Table79" ref="B228:G229" totalsRowShown="0" headerRowDxfId="642" dataDxfId="641" headerRowBorderDxfId="639" tableBorderDxfId="640" totalsRowBorderDxfId="638">
  <autoFilter ref="B228:G229" xr:uid="{3F32A070-0BDA-4834-9473-94AE42083BB2}"/>
  <tableColumns count="6">
    <tableColumn id="1" xr3:uid="{928FBE32-E8DE-41D7-A3DF-D3C12A39AF54}" name="Elementi" dataDxfId="637"/>
    <tableColumn id="2" xr3:uid="{5712F0FB-D03D-497F-B535-31B512BA643E}" name="Fillimi" dataDxfId="636"/>
    <tableColumn id="3" xr3:uid="{6C5EAEED-2BA8-4216-A909-AD47B8CBE109}" name="Perfundimi" dataDxfId="635"/>
    <tableColumn id="4" xr3:uid="{FDC326C1-C49E-4869-81D2-CA139C1B2E29}" name="Vendndoshja" dataDxfId="634"/>
    <tableColumn id="5" xr3:uid="{89013C70-DA29-48B6-A7A5-9EC637672FEF}" name="Impakti ne kapacitetin kufitar" dataDxfId="633"/>
    <tableColumn id="6" xr3:uid="{08A50287-A715-461D-9055-EB5A6DA40A88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6E1A3D1E-AC31-4D76-8F45-882101684406}" name="Table911123869" displayName="Table911123869" ref="B144:G148" totalsRowShown="0" headerRowDxfId="250" dataDxfId="249" headerRowBorderDxfId="247" tableBorderDxfId="248" totalsRowBorderDxfId="246">
  <autoFilter ref="B144:G148" xr:uid="{6E1A3D1E-AC31-4D76-8F45-882101684406}"/>
  <tableColumns count="6">
    <tableColumn id="1" xr3:uid="{C8C12160-16FA-4E74-902F-687C38F2FF88}" name="Element" dataDxfId="245"/>
    <tableColumn id="2" xr3:uid="{5EE85E0A-AA85-4D9F-94CA-7B87F938F07B}" name="Location" dataDxfId="244"/>
    <tableColumn id="3" xr3:uid="{99790BE7-56EB-4888-B7EC-7C6B0DC74120}" name="Installed capacity (MWh)" dataDxfId="243"/>
    <tableColumn id="4" xr3:uid="{6C005A1B-0169-40E6-86C6-AA97F68796D2}" name="Generation Type" dataDxfId="242"/>
    <tableColumn id="5" xr3:uid="{465AA64C-73F0-4469-9FC7-FBF13D7EDDB0}" name="Reason" dataDxfId="241"/>
    <tableColumn id="6" xr3:uid="{5B6153D2-A126-4D30-9730-6FBA954BD7E8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35A48D19-D672-458B-B80E-AF22EFD87F78}" name="Table91112133970" displayName="Table91112133970" ref="B152:G153" totalsRowShown="0" headerRowDxfId="239" dataDxfId="238" headerRowBorderDxfId="236" tableBorderDxfId="237" totalsRowBorderDxfId="235">
  <autoFilter ref="B152:G153" xr:uid="{35A48D19-D672-458B-B80E-AF22EFD87F78}"/>
  <tableColumns count="6">
    <tableColumn id="1" xr3:uid="{F7F1E1EC-B7B2-4E4A-9B01-03057A508901}" name="Element" dataDxfId="234">
      <calculatedColumnFormula>[2]!Table9111213[Elementi]</calculatedColumnFormula>
    </tableColumn>
    <tableColumn id="2" xr3:uid="{68076C1B-D589-4529-96BD-B4010898F298}" name="Location" dataDxfId="233">
      <calculatedColumnFormula>[2]!Table9111213[Vendndodhja]</calculatedColumnFormula>
    </tableColumn>
    <tableColumn id="3" xr3:uid="{89A3DE14-49D0-4AA5-9183-359A9B600DF4}" name="Installed capacity (MWh)" dataDxfId="232">
      <calculatedColumnFormula>[2]!Table9111213[Kapaciteti I instaluar(MWh)]</calculatedColumnFormula>
    </tableColumn>
    <tableColumn id="4" xr3:uid="{04921BD9-995B-43AA-A29D-F19DA98527C5}" name="Generation Type" dataDxfId="231">
      <calculatedColumnFormula>[2]!Table9111213[Lloji gjenerimit]</calculatedColumnFormula>
    </tableColumn>
    <tableColumn id="5" xr3:uid="{119611FA-C184-4301-82CB-0926DD7BE43B}" name="Reason" dataDxfId="230">
      <calculatedColumnFormula>[2]!Table9111213[Arsyeja]</calculatedColumnFormula>
    </tableColumn>
    <tableColumn id="6" xr3:uid="{5B10CC84-918F-4DBB-8656-CCFBFE5C2BE4}" name="Period" dataDxfId="229">
      <calculatedColumnFormula>[2]!Table9111213[Periudha]</calculatedColumnFormula>
    </tableColumn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B2E4A479-B64B-48D5-A626-55C58D4E9948}" name="Table134071" displayName="Table134071" ref="C157:E163" totalsRowShown="0" headerRowDxfId="228" dataDxfId="227" headerRowBorderDxfId="225" tableBorderDxfId="226" totalsRowBorderDxfId="224">
  <autoFilter ref="C157:E163" xr:uid="{B2E4A479-B64B-48D5-A626-55C58D4E9948}"/>
  <tableColumns count="3">
    <tableColumn id="1" xr3:uid="{BA5C15E9-C3D6-4400-9625-D3DE707231FC}" name="Area 1" dataDxfId="223"/>
    <tableColumn id="2" xr3:uid="{2CF3B6E0-5780-4230-B80E-255333B26D17}" name="Area 2" dataDxfId="222"/>
    <tableColumn id="3" xr3:uid="{385D01F0-9AE9-4CDA-900A-CA0A06DD3FB1}" name="NTC(MW) " dataDxfId="221">
      <calculatedColumnFormula>'[2]Publikime AL'!E261</calculatedColumnFormula>
    </tableColumn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FBC1A9FA-ECE5-49AF-A75E-A0636F20D375}" name="Table144172" displayName="Table144172" ref="C167:E173" totalsRowShown="0" headerRowDxfId="220" dataDxfId="219" headerRowBorderDxfId="217" tableBorderDxfId="218" totalsRowBorderDxfId="216">
  <autoFilter ref="C167:E173" xr:uid="{FBC1A9FA-ECE5-49AF-A75E-A0636F20D375}"/>
  <tableColumns count="3">
    <tableColumn id="1" xr3:uid="{CDF1EDD1-7CAF-428B-9912-5F902FA55B83}" name="Area 1" dataDxfId="215"/>
    <tableColumn id="2" xr3:uid="{ECAECF3A-CA8C-45C8-9D9F-E9F6B42B5FD4}" name="Area 2" dataDxfId="214"/>
    <tableColumn id="3" xr3:uid="{DCC67DC3-B2F2-4A59-ABAD-B9100BFD278E}" name="NTC(MW)" dataDxfId="213">
      <calculatedColumnFormula>'[2]Publikime AL'!E271</calculatedColumnFormula>
    </tableColumn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986C585A-E932-4098-ACE6-49C4F2F658EB}" name="Table13164273" displayName="Table13164273" ref="C187:E193" totalsRowShown="0" headerRowDxfId="212" dataDxfId="211" headerRowBorderDxfId="209" tableBorderDxfId="210" totalsRowBorderDxfId="208">
  <autoFilter ref="C187:E193" xr:uid="{986C585A-E932-4098-ACE6-49C4F2F658EB}"/>
  <tableColumns count="3">
    <tableColumn id="1" xr3:uid="{25911A47-AE64-4D2C-9069-77C57831E581}" name="Area 1" dataDxfId="207"/>
    <tableColumn id="2" xr3:uid="{336C1A98-BD41-4E1B-84DB-38C126782A90}" name="Area 2" dataDxfId="206"/>
    <tableColumn id="3" xr3:uid="{E0CC1490-FC84-4B80-9B7D-A4FEF0DFEF4A}" name="NTC(MW) " dataDxfId="205">
      <calculatedColumnFormula>'[2]Publikime AL'!E291</calculatedColumnFormula>
    </tableColumn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83DDC668-E988-4BBC-8541-7CF0C4F9F954}" name="Table14174374" displayName="Table14174374" ref="C197:E203" totalsRowShown="0" headerRowDxfId="204" dataDxfId="203" headerRowBorderDxfId="201" tableBorderDxfId="202" totalsRowBorderDxfId="200">
  <autoFilter ref="C197:E203" xr:uid="{83DDC668-E988-4BBC-8541-7CF0C4F9F954}"/>
  <tableColumns count="3">
    <tableColumn id="1" xr3:uid="{EBFC968C-B506-4C98-AAFE-93DEE7C64E60}" name="Area 1" dataDxfId="199"/>
    <tableColumn id="2" xr3:uid="{E4183073-05E7-4657-A7FE-31A2C8E8EC69}" name="Area 2" dataDxfId="198"/>
    <tableColumn id="3" xr3:uid="{AA8929B9-675A-4609-BAF1-9C96DB240C95}" name="NTC(MW)" dataDxfId="197">
      <calculatedColumnFormula>'[2]Publikime AL'!E301</calculatedColumnFormula>
    </tableColumn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727F42CE-29B5-47C2-B6E7-2A316A4BE175}" name="Table1417184475" displayName="Table1417184475" ref="C218:E224" totalsRowShown="0" headerRowDxfId="196" dataDxfId="195" headerRowBorderDxfId="193" tableBorderDxfId="194" totalsRowBorderDxfId="192">
  <autoFilter ref="C218:E224" xr:uid="{727F42CE-29B5-47C2-B6E7-2A316A4BE175}"/>
  <tableColumns count="3">
    <tableColumn id="1" xr3:uid="{280D2A6D-A3F0-43CA-997A-F60AD106BAF7}" name="Area 1" dataDxfId="191"/>
    <tableColumn id="2" xr3:uid="{4E32BFF7-F7D1-4A0B-8A2C-851E0C8A9C57}" name="Area 2" dataDxfId="190"/>
    <tableColumn id="3" xr3:uid="{B7E90175-69CC-4913-BF13-CC37054A8BDD}" name="NTC(MW)" dataDxfId="189">
      <calculatedColumnFormula>'[2]Publikime AL'!E332</calculatedColumnFormula>
    </tableColumn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A4B045B-C462-4722-AB06-13B921CB213C}" name="Table141718194676" displayName="Table141718194676" ref="C228:E234" totalsRowShown="0" headerRowDxfId="188" dataDxfId="187" headerRowBorderDxfId="185" tableBorderDxfId="186" totalsRowBorderDxfId="184">
  <autoFilter ref="C228:E234" xr:uid="{0A4B045B-C462-4722-AB06-13B921CB213C}"/>
  <tableColumns count="3">
    <tableColumn id="1" xr3:uid="{A1B99AB8-58CF-4A74-A411-F18D8C65E94F}" name="Area 1" dataDxfId="183"/>
    <tableColumn id="2" xr3:uid="{00606254-0B85-4600-AB97-9EFBDF6DEFA4}" name="Area 2" dataDxfId="182"/>
    <tableColumn id="3" xr3:uid="{253F5BF1-E13E-4A4B-89E3-1D4FD691B5F3}" name="NTC(MW)" dataDxfId="181">
      <calculatedColumnFormula>'[2]Publikime AL'!E332</calculatedColumnFormula>
    </tableColumn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48F621CE-4BB1-4852-A5C0-D860913C9DD5}" name="Table14171819204777" displayName="Table14171819204777" ref="C242:E248" totalsRowShown="0" headerRowDxfId="180" dataDxfId="179" headerRowBorderDxfId="177" tableBorderDxfId="178" totalsRowBorderDxfId="176">
  <autoFilter ref="C242:E248" xr:uid="{48F621CE-4BB1-4852-A5C0-D860913C9DD5}"/>
  <tableColumns count="3">
    <tableColumn id="1" xr3:uid="{F448D5D7-BAEF-4408-B252-A993F087E3BF}" name="Area 1" dataDxfId="175"/>
    <tableColumn id="2" xr3:uid="{B1F7BB68-F214-4612-9C91-533DED633276}" name="Area 2" dataDxfId="174"/>
    <tableColumn id="3" xr3:uid="{95113229-9182-4BD2-A4A9-E5ACEC7B8D9B}" name="NTC(MW)" dataDxfId="173">
      <calculatedColumnFormula>'[3]Publikime AL'!E343</calculatedColumnFormula>
    </tableColumn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F121FF9F-D169-435F-A711-E79BB6F8435B}" name="Table204878" displayName="Table204878" ref="C299:G339" totalsRowShown="0" headerRowDxfId="172" dataDxfId="171" headerRowBorderDxfId="169" tableBorderDxfId="170" totalsRowBorderDxfId="168">
  <autoFilter ref="C299:G339" xr:uid="{F121FF9F-D169-435F-A711-E79BB6F8435B}"/>
  <tableColumns count="5">
    <tableColumn id="1" xr3:uid="{DD264F36-A144-450E-91D7-D0F07630FC97}" name="Power Plant" dataDxfId="167"/>
    <tableColumn id="2" xr3:uid="{1A83C8BF-6842-4C8C-A61C-9F993A137F5D}" name="Installed Capacity" dataDxfId="166"/>
    <tableColumn id="3" xr3:uid="{984422DC-971B-4EEF-9E34-0E54F03A0222}" name="Voltage" dataDxfId="165"/>
    <tableColumn id="5" xr3:uid="{C2D28336-362F-4927-A441-BF32CC75C29D}" name="Generation type" dataDxfId="164"/>
    <tableColumn id="4" xr3:uid="{33A9F529-9AB4-4C24-A02A-B421BB79B332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5ED26B2-6E34-43A5-8D22-F9448A8E8AAE}" name="Table9" displayName="Table9" ref="B237:G238" totalsRowShown="0" headerRowDxfId="631" dataDxfId="630" headerRowBorderDxfId="628" tableBorderDxfId="629" totalsRowBorderDxfId="627">
  <autoFilter ref="B237:G238" xr:uid="{15ED26B2-6E34-43A5-8D22-F9448A8E8AAE}"/>
  <tableColumns count="6">
    <tableColumn id="1" xr3:uid="{F7AE7566-26F9-48EF-B4DC-DB7769D0533F}" name="Elementi" dataDxfId="626"/>
    <tableColumn id="2" xr3:uid="{4CC53548-FBC3-429D-93FF-C2359B2895E8}" name="Vendndodhja" dataDxfId="625"/>
    <tableColumn id="3" xr3:uid="{82D7277D-8ADA-416E-9EE5-EDBC70C53334}" name="Kapaciteti I instaluar(MWh)" dataDxfId="624"/>
    <tableColumn id="4" xr3:uid="{DC9A94B9-9CED-4F87-84F1-42B342B3E68A}" name="Lloji gjenerimit" dataDxfId="623"/>
    <tableColumn id="5" xr3:uid="{20355C95-1581-47E5-8D80-1BE86F91C7F5}" name="Arsyeja" dataDxfId="622"/>
    <tableColumn id="6" xr3:uid="{0291B257-F7F7-456C-9DEE-16F275EDACC3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5800B47A-43E3-41AB-9400-6F73A1384584}" name="Table214979" displayName="Table214979" ref="D344:E368" totalsRowShown="0" headerRowDxfId="162" dataDxfId="161" headerRowBorderDxfId="159" tableBorderDxfId="160" totalsRowBorderDxfId="158">
  <autoFilter ref="D344:E368" xr:uid="{5800B47A-43E3-41AB-9400-6F73A1384584}"/>
  <tableColumns count="2">
    <tableColumn id="1" xr3:uid="{7BED3EC8-38C1-4E8E-8077-8BB53BE2E0AD}" name="Hour" dataDxfId="157"/>
    <tableColumn id="2" xr3:uid="{84DDB933-3CCE-42EF-AD22-4CE85EEE56E0}" name="Schedule MW" dataDxfId="156">
      <calculatedColumnFormula>'[2]D-1'!E10</calculatedColumnFormula>
    </tableColumn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6F80ED89-CFDA-409C-94C9-C674DBD94D69}" name="Table20245280" displayName="Table20245280" ref="B372:G380" totalsRowShown="0" headerRowDxfId="155" dataDxfId="154" headerRowBorderDxfId="152" tableBorderDxfId="153" totalsRowBorderDxfId="151">
  <autoFilter ref="B372:G380" xr:uid="{6F80ED89-CFDA-409C-94C9-C674DBD94D69}"/>
  <tableColumns count="6">
    <tableColumn id="1" xr3:uid="{DB953FB0-BF43-4877-8D55-768F2680DE78}" name="Power Plant" dataDxfId="150"/>
    <tableColumn id="6" xr3:uid="{4226BF5A-4E2E-4B25-9F8C-61D26BBEF5CD}" name="Unit" dataDxfId="149"/>
    <tableColumn id="2" xr3:uid="{0C07EFB1-731E-4DBC-AC95-933BA70685E6}" name="Installed capacity" dataDxfId="148"/>
    <tableColumn id="3" xr3:uid="{0087E7DA-8DB7-4ADB-9426-0CEC81525123}" name="Voltage" dataDxfId="147"/>
    <tableColumn id="4" xr3:uid="{E1258AC1-76BE-484B-8604-161B15E035F1}" name="Location" dataDxfId="146"/>
    <tableColumn id="5" xr3:uid="{A9AE0A22-276A-421F-B0A7-97C0825EEDD0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E6A80C89-DA40-4B3E-9784-646E47B05C34}" name="Table245481" displayName="Table245481" ref="C284:E289" totalsRowShown="0" headerRowDxfId="144" dataDxfId="143" headerRowBorderDxfId="141" tableBorderDxfId="142" totalsRowBorderDxfId="140">
  <autoFilter ref="C284:E289" xr:uid="{E6A80C89-DA40-4B3E-9784-646E47B05C34}"/>
  <tableColumns count="3">
    <tableColumn id="1" xr3:uid="{4D9B4E6F-E6AB-4F17-A3A9-FAA2C79EB81E}" name="Element" dataDxfId="139"/>
    <tableColumn id="2" xr3:uid="{01510AD5-D7E2-4237-9270-9CA52F94AECD}" name="Type" dataDxfId="138"/>
    <tableColumn id="3" xr3:uid="{285B019E-4ABC-44B7-8212-B02845AC85A8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7EE73F76-D2E1-4809-B882-838A3A6B5619}" name="Table25582" displayName="Table25582" ref="A429:H454" totalsRowShown="0" headerRowDxfId="136" dataDxfId="135" headerRowBorderDxfId="133" tableBorderDxfId="134" totalsRowBorderDxfId="132">
  <autoFilter ref="A429:H454" xr:uid="{7EE73F76-D2E1-4809-B882-838A3A6B5619}"/>
  <tableColumns count="8">
    <tableColumn id="1" xr3:uid="{D28E8305-F6FB-46F2-BB7E-4B353D2D5B3D}" name="Hour" dataDxfId="131"/>
    <tableColumn id="2" xr3:uid="{540B671C-781C-463A-B197-0E652AF8BE58}" name="aFRR+" dataDxfId="130">
      <calculatedColumnFormula>'[2]W-1'!B16</calculatedColumnFormula>
    </tableColumn>
    <tableColumn id="3" xr3:uid="{A6E1198D-967F-4149-A86D-8B013AFCF36D}" name="aFRR-" dataDxfId="129">
      <calculatedColumnFormula>'[2]W-1'!C16</calculatedColumnFormula>
    </tableColumn>
    <tableColumn id="4" xr3:uid="{3109C75E-4C3E-4745-83CD-A925DA5F30FA}" name="mFRR+" dataDxfId="128">
      <calculatedColumnFormula>'[2]W-1'!D16</calculatedColumnFormula>
    </tableColumn>
    <tableColumn id="5" xr3:uid="{BA9A5D2A-7C93-403C-83A2-2FC777027E0E}" name="mFRR-" dataDxfId="127">
      <calculatedColumnFormula>'[2]W-1'!E16</calculatedColumnFormula>
    </tableColumn>
    <tableColumn id="6" xr3:uid="{8B3B0D2D-9B1E-497E-862F-439C805578AC}" name="RR+" dataDxfId="126">
      <calculatedColumnFormula>'[2]W-1'!F16</calculatedColumnFormula>
    </tableColumn>
    <tableColumn id="7" xr3:uid="{553FFAD6-CE27-4494-9AF2-D6DF787F106C}" name="RR-" dataDxfId="125">
      <calculatedColumnFormula>'[2]W-1'!G16</calculatedColumnFormula>
    </tableColumn>
    <tableColumn id="8" xr3:uid="{50163784-C481-4027-A665-0824FCD183C8}" name="Total" dataDxfId="124">
      <calculatedColumnFormula>'[2]W-1'!H16</calculatedColumnFormula>
    </tableColumn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1D0349D5-F1ED-42F0-A031-6040073B4E12}" name="Table55683" displayName="Table55683" ref="C484:E652" totalsRowShown="0" headerRowDxfId="123" headerRowBorderDxfId="121" tableBorderDxfId="122" totalsRowBorderDxfId="120">
  <autoFilter ref="C484:E652" xr:uid="{1D0349D5-F1ED-42F0-A031-6040073B4E12}"/>
  <tableColumns count="3">
    <tableColumn id="1" xr3:uid="{0A7B4A94-930E-4394-820B-85D415508778}" name="hour" dataDxfId="119"/>
    <tableColumn id="2" xr3:uid="{50EE08D2-8EF6-44B0-8EE8-63609FCFCDB4}" name="Load (MWh)" dataDxfId="118">
      <calculatedColumnFormula>'[2]Publikime AL'!D612</calculatedColumnFormula>
    </tableColumn>
    <tableColumn id="3" xr3:uid="{CA64051E-DAB3-4688-9299-D63CF900239C}" name="Losses (MWh)" dataDxfId="117">
      <calculatedColumnFormula>'[2]Publikime AL'!E612</calculatedColumnFormula>
    </tableColumn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55ECEEC5-744D-46F3-8AD0-805A164E9FE8}" name="Table65784" displayName="Table65784" ref="C656:E668" totalsRowShown="0" headerRowDxfId="116" dataDxfId="115" headerRowBorderDxfId="113" tableBorderDxfId="114" totalsRowBorderDxfId="112">
  <autoFilter ref="C656:E668" xr:uid="{55ECEEC5-744D-46F3-8AD0-805A164E9FE8}"/>
  <tableColumns count="3">
    <tableColumn id="1" xr3:uid="{42CCFDC6-48D6-4B1F-A8F3-EB86DEA42B88}" name="Month" dataDxfId="111"/>
    <tableColumn id="2" xr3:uid="{2A6E323D-3E71-4E97-9F79-CAE0844AAA0A}" name="Average Load" dataDxfId="110">
      <calculatedColumnFormula>'[2]Publikime AL'!D812</calculatedColumnFormula>
    </tableColumn>
    <tableColumn id="3" xr3:uid="{6D610C94-D254-4231-92F0-99AA912CEC4A}" name="Max Load" dataDxfId="109">
      <calculatedColumnFormula>'[2]Publikime AL'!E812</calculatedColumnFormula>
    </tableColumn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AECBA85A-F117-4B87-830D-749FD9CAE684}" name="Table1275885" displayName="Table1275885" ref="A673:H675" headerRowCount="0" totalsRowShown="0" headerRowDxfId="108" dataDxfId="107" headerRowBorderDxfId="105" tableBorderDxfId="106" totalsRowBorderDxfId="104">
  <tableColumns count="8">
    <tableColumn id="1" xr3:uid="{BDDBB2B0-E80B-4C90-B5EB-CAD1F7661406}" name="Data" headerRowDxfId="103" dataDxfId="102"/>
    <tableColumn id="2" xr3:uid="{95E126C8-2575-4F35-A402-52828D55F70C}" name="10-26-2020" headerRowDxfId="101" dataDxfId="100">
      <calculatedColumnFormula>'[3]Publikime AL'!B849</calculatedColumnFormula>
    </tableColumn>
    <tableColumn id="3" xr3:uid="{51A44F1B-273D-42BC-8D9C-25FD6D00147B}" name="10-27-2020" headerRowDxfId="99" dataDxfId="98">
      <calculatedColumnFormula>'[3]Publikime AL'!C849</calculatedColumnFormula>
    </tableColumn>
    <tableColumn id="4" xr3:uid="{5698BF79-8962-4013-8E45-4A2D48669BB1}" name="10-28-2020" headerRowDxfId="97" dataDxfId="96">
      <calculatedColumnFormula>'[3]Publikime AL'!D849</calculatedColumnFormula>
    </tableColumn>
    <tableColumn id="5" xr3:uid="{71217F3A-E437-438F-9973-7A8739289BBC}" name="10-29-2020" headerRowDxfId="95" dataDxfId="94">
      <calculatedColumnFormula>'[3]Publikime AL'!E849</calculatedColumnFormula>
    </tableColumn>
    <tableColumn id="6" xr3:uid="{DDB6BF02-A887-4A77-8F96-3DE99372B870}" name="10-30-2020" headerRowDxfId="93" dataDxfId="92">
      <calculatedColumnFormula>'[3]Publikime AL'!F849</calculatedColumnFormula>
    </tableColumn>
    <tableColumn id="7" xr3:uid="{2EEBDC86-4F18-48C4-9728-6218542F5369}" name="10-31-2020" headerRowDxfId="91" dataDxfId="90">
      <calculatedColumnFormula>'[3]Publikime AL'!G849</calculatedColumnFormula>
    </tableColumn>
    <tableColumn id="8" xr3:uid="{E1C76A73-195C-4C8E-9FDC-BB3A3034AFE8}" name="11-1-2020" headerRowDxfId="89" dataDxfId="88">
      <calculatedColumnFormula>'[3]Publikime AL'!H849</calculatedColumnFormula>
    </tableColumn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C86A038D-1665-4694-A023-BE2652384B1B}" name="Table275986" displayName="Table275986" ref="C679:F680" headerRowDxfId="87" headerRowBorderDxfId="85" tableBorderDxfId="86" totalsRowBorderDxfId="84">
  <autoFilter ref="C679:F680" xr:uid="{C86A038D-1665-4694-A023-BE2652384B1B}"/>
  <tableColumns count="4">
    <tableColumn id="1" xr3:uid="{2C185653-EE25-4E36-8232-9EC6F6C89B4D}" name="Nr." totalsRowLabel="Total" dataDxfId="82" totalsRowDxfId="83"/>
    <tableColumn id="2" xr3:uid="{8EE3D261-C3CC-473B-8AFE-8EC21E2CD086}" name="Substation" dataDxfId="80" totalsRowDxfId="81"/>
    <tableColumn id="3" xr3:uid="{5E187C0E-BA81-4F9E-BD34-B4E20D351F25}" name="Hour" dataDxfId="78" totalsRowDxfId="79"/>
    <tableColumn id="4" xr3:uid="{F8B1C329-2760-4A70-BBCD-A88670F97B7D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F77C0AEB-13A7-4CCF-AA1E-FACF9D81C7E9}" name="Table27296087" displayName="Table27296087" ref="C684:F685" headerRowDxfId="75" headerRowBorderDxfId="73" tableBorderDxfId="74" totalsRowBorderDxfId="72">
  <autoFilter ref="C684:F685" xr:uid="{F77C0AEB-13A7-4CCF-AA1E-FACF9D81C7E9}"/>
  <tableColumns count="4">
    <tableColumn id="1" xr3:uid="{7BA9BF83-F8DD-4F83-80C1-726BD6B23B41}" name="Nr." totalsRowLabel="Total" dataDxfId="70" totalsRowDxfId="71"/>
    <tableColumn id="2" xr3:uid="{D73421E0-D65C-489D-921E-627450753F21}" name="Substation" dataDxfId="68" totalsRowDxfId="69"/>
    <tableColumn id="3" xr3:uid="{0EB06EFA-D3DE-4EE8-A3E1-69AE3317079D}" name="Hour" dataDxfId="66" totalsRowDxfId="67"/>
    <tableColumn id="4" xr3:uid="{DA39A97D-9F2C-4017-A1FA-6892BDEE646D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482E4594-A7EB-4E37-A818-FDB4F9189DF5}" name="Table296188" displayName="Table296188" ref="C84:F108" totalsRowShown="0" headerRowDxfId="63" dataDxfId="62" headerRowBorderDxfId="60" tableBorderDxfId="61" totalsRowBorderDxfId="59">
  <autoFilter ref="C84:F108" xr:uid="{482E4594-A7EB-4E37-A818-FDB4F9189DF5}"/>
  <tableColumns count="4">
    <tableColumn id="1" xr3:uid="{F4AEB576-53A7-4F66-8C27-99FEAA60E287}" name="Hour" dataDxfId="58"/>
    <tableColumn id="2" xr3:uid="{543A27A1-7206-43D8-8381-AC49079E6A66}" name="Production" dataDxfId="57">
      <calculatedColumnFormula>'[2]Publikime AL'!D160</calculatedColumnFormula>
    </tableColumn>
    <tableColumn id="3" xr3:uid="{D648164A-2E9A-4993-931A-33D0C5C6E3E1}" name="Exchange" dataDxfId="56">
      <calculatedColumnFormula>'[2]Publikime AL'!E160</calculatedColumnFormula>
    </tableColumn>
    <tableColumn id="4" xr3:uid="{B86611DB-2BAC-49C8-80E1-F598B6ACCB43}" name="Consumption" dataDxfId="55">
      <calculatedColumnFormula>'[2]Publikime AL'!F160</calculatedColumnFormula>
    </tableColumn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A75558D-CB25-4ED7-81FF-506DDF17E4CA}" name="Table911" displayName="Table911" ref="B242:G243" totalsRowShown="0" headerRowDxfId="620" dataDxfId="619" headerRowBorderDxfId="617" tableBorderDxfId="618" totalsRowBorderDxfId="616">
  <autoFilter ref="B242:G243" xr:uid="{EA75558D-CB25-4ED7-81FF-506DDF17E4CA}"/>
  <tableColumns count="6">
    <tableColumn id="1" xr3:uid="{5ED906E2-F834-4475-8CFB-242DC49A7A2F}" name="Elementi" dataDxfId="615"/>
    <tableColumn id="2" xr3:uid="{32855760-5DFC-4163-AE07-CA3C97923980}" name="Vendndodhja" dataDxfId="614"/>
    <tableColumn id="3" xr3:uid="{3BFC516C-8906-48E0-A045-605701F8B930}" name="Kapaciteti I instaluar(MWh)" dataDxfId="613"/>
    <tableColumn id="4" xr3:uid="{51812047-739E-4795-BBB4-32C8743251F7}" name="Lloji gjenerimit" dataDxfId="612"/>
    <tableColumn id="5" xr3:uid="{E2D9B010-2FB2-405A-B15A-D95CC480AB67}" name="Arsyeja" dataDxfId="611"/>
    <tableColumn id="6" xr3:uid="{3647851F-02AD-4DC8-8E04-52FE13E81A60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0C09D405-DCB0-4E45-9EA6-9AAF44038BC0}" name="Table14417234" displayName="Table14417234" ref="C177:E183" totalsRowShown="0" headerRowDxfId="54" dataDxfId="53" headerRowBorderDxfId="51" tableBorderDxfId="52" totalsRowBorderDxfId="50">
  <autoFilter ref="C177:E183" xr:uid="{0C09D405-DCB0-4E45-9EA6-9AAF44038BC0}"/>
  <tableColumns count="3">
    <tableColumn id="1" xr3:uid="{C64A45FB-71D9-4D53-A7A1-2BD477ABA990}" name="Area 1" dataDxfId="49"/>
    <tableColumn id="2" xr3:uid="{F9727B9F-0B5A-4937-BFEC-0C06DEDC9732}" name="Area 2" dataDxfId="48"/>
    <tableColumn id="3" xr3:uid="{33909CAF-944A-42EC-8323-5C5B07EBAE90}" name="NTC(MW)" dataDxfId="47">
      <calculatedColumnFormula>'[2]Publikime AL'!E281</calculatedColumnFormula>
    </tableColumn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1DEB9E5C-5432-4115-A261-6EA7EF3C1350}" name="Table1417437435" displayName="Table1417437435" ref="C207:E213" totalsRowShown="0" headerRowDxfId="46" dataDxfId="45" headerRowBorderDxfId="43" tableBorderDxfId="44" totalsRowBorderDxfId="42">
  <autoFilter ref="C207:E213" xr:uid="{1DEB9E5C-5432-4115-A261-6EA7EF3C1350}"/>
  <tableColumns count="3">
    <tableColumn id="1" xr3:uid="{333FDEAC-3648-4128-BFF0-7E84CD1C83EA}" name="Area 1" dataDxfId="41"/>
    <tableColumn id="2" xr3:uid="{53B4717C-A48A-4EF6-9ECA-490C846F7D3E}" name="Area 2" dataDxfId="40"/>
    <tableColumn id="3" xr3:uid="{CCC6BE7C-5554-4D89-B6F5-B984B78AF085}" name="NTC(MW)" dataDxfId="39">
      <calculatedColumnFormula>'[2]Publikime AL'!E311</calculatedColumnFormula>
    </tableColumn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A546E1B0-A3D5-4697-8640-91B43769F39C}" name="Table38" displayName="Table38" ref="A387:I411" totalsRowShown="0" headerRowDxfId="38" dataDxfId="37" headerRowBorderDxfId="35" tableBorderDxfId="36" totalsRowBorderDxfId="34">
  <tableColumns count="9">
    <tableColumn id="1" xr3:uid="{25F4E76C-6143-4D8D-B88B-5E866977A46A}" name="Hour" dataDxfId="33"/>
    <tableColumn id="2" xr3:uid="{E816CD7C-C334-4E98-8FC9-F46359B28A02}" name="Fierze 1" dataDxfId="32">
      <calculatedColumnFormula>'[2]Publikime AL'!B516</calculatedColumnFormula>
    </tableColumn>
    <tableColumn id="3" xr3:uid="{3CDE32F9-54AF-4F31-8847-5367D46DA924}" name="Fierze 2" dataDxfId="31">
      <calculatedColumnFormula>'[2]Publikime AL'!C516</calculatedColumnFormula>
    </tableColumn>
    <tableColumn id="4" xr3:uid="{BB977049-72FD-48B1-A230-A4C7598CAFB3}" name="Fierze 3" dataDxfId="30">
      <calculatedColumnFormula>'[2]Publikime AL'!D516</calculatedColumnFormula>
    </tableColumn>
    <tableColumn id="5" xr3:uid="{70DD5E54-70A4-46AA-A6DC-288E676F8EAC}" name="Fierze 4" dataDxfId="29">
      <calculatedColumnFormula>'[2]Publikime AL'!E516</calculatedColumnFormula>
    </tableColumn>
    <tableColumn id="6" xr3:uid="{D0BCCAB8-49F9-44E7-8CA2-64B60E3AB517}" name="Koman 1" dataDxfId="28">
      <calculatedColumnFormula>'[2]Publikime AL'!F516</calculatedColumnFormula>
    </tableColumn>
    <tableColumn id="7" xr3:uid="{9B8D5761-9B89-4731-A753-878902AFCBE7}" name="Koman 2" dataDxfId="27">
      <calculatedColumnFormula>'[2]Publikime AL'!G516</calculatedColumnFormula>
    </tableColumn>
    <tableColumn id="8" xr3:uid="{EE3146A9-BD5F-4B2F-9901-52CB9F789FBE}" name="Koman 3" dataDxfId="26">
      <calculatedColumnFormula>'[2]Publikime AL'!H516</calculatedColumnFormula>
    </tableColumn>
    <tableColumn id="9" xr3:uid="{83F923A3-A7DD-4145-89AF-A66DD6757517}" name="Koman 4" dataDxfId="25">
      <calculatedColumnFormula>'[2]Publikime AL'!I516</calculatedColumnFormula>
    </tableColumn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995C07DC-C9B8-404A-BD0A-6FEB9B5EF773}" name="Table40" displayName="Table40" ref="A254:G278" totalsRowShown="0" headerRowDxfId="24" headerRowBorderDxfId="22" tableBorderDxfId="23" totalsRowBorderDxfId="21">
  <tableColumns count="7">
    <tableColumn id="1" xr3:uid="{A2C38F52-7200-49D2-99E7-C1E7AD29124C}" name="Hour" dataDxfId="20"/>
    <tableColumn id="2" xr3:uid="{EEE31CE8-95F9-4B4D-A2AC-7EA07E46BEB3}" name=" Bistrice-Myrtos" dataDxfId="19">
      <calculatedColumnFormula>'[2]Publikime AL'!B358</calculatedColumnFormula>
    </tableColumn>
    <tableColumn id="3" xr3:uid="{DEDC0E06-1F08-4E3D-A184-529A5FBC8FB9}" name=" FIERZE-PRIZREN" dataDxfId="18">
      <calculatedColumnFormula>'[2]Publikime AL'!C358</calculatedColumnFormula>
    </tableColumn>
    <tableColumn id="4" xr3:uid="{85478482-10B0-44A5-A7CB-59905D5FD062}" name="KOPLIK-PODGORICA" dataDxfId="17">
      <calculatedColumnFormula>'[2]Publikime AL'!D358</calculatedColumnFormula>
    </tableColumn>
    <tableColumn id="5" xr3:uid="{7DEEB36A-3B37-43D0-82A4-028D26F6C949}" name="KOMAN-KOSOVA" dataDxfId="16">
      <calculatedColumnFormula>'[2]Publikime AL'!E358</calculatedColumnFormula>
    </tableColumn>
    <tableColumn id="6" xr3:uid="{1AD704CD-B660-483B-8BB4-E38ECDA2180A}" name="TIRANA2-PODGORICE" dataDxfId="15">
      <calculatedColumnFormula>'[2]Publikime AL'!F358</calculatedColumnFormula>
    </tableColumn>
    <tableColumn id="7" xr3:uid="{6FCFAD71-B864-4610-8817-C0810A5A721B}" name="ZEMBLAK-KARDIA" dataDxfId="14">
      <calculatedColumnFormula>'[2]Publikime AL'!G358</calculatedColumnFormula>
    </tableColumn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1B3A41F3-5587-47BD-908F-BC9A41D2F42B}" name="Table4143" displayName="Table4143" ref="A416:I417" totalsRowShown="0" headerRowDxfId="13" dataDxfId="12" headerRowBorderDxfId="10" tableBorderDxfId="11" totalsRowBorderDxfId="9">
  <tableColumns count="9">
    <tableColumn id="1" xr3:uid="{FD09FCAA-F40B-462F-924C-8E0C839BD87A}" name=" " dataDxfId="8"/>
    <tableColumn id="2" xr3:uid="{D62096D2-2A3E-495F-985E-803619405860}" name="Fierze 1" dataDxfId="7">
      <calculatedColumnFormula>SUM(B389:B412)</calculatedColumnFormula>
    </tableColumn>
    <tableColumn id="3" xr3:uid="{B72C65BF-4BC0-4D20-8B30-2019275113FE}" name="Fierze 2" dataDxfId="6">
      <calculatedColumnFormula>SUM(C389:C412)</calculatedColumnFormula>
    </tableColumn>
    <tableColumn id="4" xr3:uid="{7A6B8E37-32C6-4DBE-9DCE-3C697B668474}" name="Fierze 3" dataDxfId="5">
      <calculatedColumnFormula>SUM(D389:D412)</calculatedColumnFormula>
    </tableColumn>
    <tableColumn id="5" xr3:uid="{711816D3-9E14-4B5B-8532-FFB626C7A9C5}" name="Fierze 4" dataDxfId="4">
      <calculatedColumnFormula>SUM(E389:E412)</calculatedColumnFormula>
    </tableColumn>
    <tableColumn id="6" xr3:uid="{E43E9F18-9107-4742-AB3F-3C5E11B1F162}" name="Koman 1" dataDxfId="3">
      <calculatedColumnFormula>SUM(F389:F412)</calculatedColumnFormula>
    </tableColumn>
    <tableColumn id="7" xr3:uid="{9BED7683-33DB-42FE-AC2E-2A22EE58C913}" name="Koman 2" dataDxfId="2">
      <calculatedColumnFormula>SUM(G389:G412)</calculatedColumnFormula>
    </tableColumn>
    <tableColumn id="8" xr3:uid="{D58295EA-6A29-4EFC-8DF5-E9E519F7CE42}" name="Koman 3" dataDxfId="1">
      <calculatedColumnFormula>SUM(H389:H412)</calculatedColumnFormula>
    </tableColumn>
    <tableColumn id="9" xr3:uid="{1FB26C42-C54B-4708-968C-A9046ED794B3}" name="Koman 4" dataDxfId="0">
      <calculatedColumnFormula>SUM(I389:I412)</calculatedColumnFormula>
    </tableColumn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250CE50-35A0-4F5C-A6A7-54520AEB1F1B}" name="Table91112" displayName="Table91112" ref="B247:G251" totalsRowShown="0" headerRowDxfId="609" dataDxfId="608" headerRowBorderDxfId="606" tableBorderDxfId="607" totalsRowBorderDxfId="605">
  <autoFilter ref="B247:G251" xr:uid="{7250CE50-35A0-4F5C-A6A7-54520AEB1F1B}"/>
  <tableColumns count="6">
    <tableColumn id="1" xr3:uid="{71720191-628B-4AE4-8CA2-0F0F86DE9AD2}" name="Elementi" dataDxfId="604"/>
    <tableColumn id="2" xr3:uid="{E0B30343-98EA-4374-A139-15C7F2190D1F}" name="Vendndodhja" dataDxfId="603"/>
    <tableColumn id="3" xr3:uid="{22AF67C3-AF8F-4042-9F58-FB38E4D11334}" name="Kapaciteti I instaluar(MWh)" dataDxfId="602"/>
    <tableColumn id="4" xr3:uid="{9506036E-BC39-49A7-B4F3-23F5B9684656}" name="Lloji gjenerimit" dataDxfId="601"/>
    <tableColumn id="5" xr3:uid="{97CA459D-80BF-413C-BC81-36CFB7C08A85}" name="Arsyeja" dataDxfId="600"/>
    <tableColumn id="6" xr3:uid="{C3F1E77A-909D-48DB-B578-50BC75749329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69E6987-D476-4423-99D0-B67D2FED2C9A}" name="Table9111213" displayName="Table9111213" ref="B255:G256" totalsRowShown="0" headerRowDxfId="598" dataDxfId="597" headerRowBorderDxfId="595" tableBorderDxfId="596" totalsRowBorderDxfId="594">
  <autoFilter ref="B255:G256" xr:uid="{D69E6987-D476-4423-99D0-B67D2FED2C9A}"/>
  <tableColumns count="6">
    <tableColumn id="1" xr3:uid="{8A97D9FE-EE41-4AF6-AA0B-350C66850FC5}" name="Elementi" dataDxfId="593"/>
    <tableColumn id="2" xr3:uid="{55220278-B961-4950-A0C8-7F9200D3CDCE}" name="Vendndodhja" dataDxfId="592"/>
    <tableColumn id="3" xr3:uid="{9E1BB516-5B38-4665-A47B-11B1FB881C96}" name="Kapaciteti I instaluar(MWh)" dataDxfId="591"/>
    <tableColumn id="4" xr3:uid="{DCCF4D05-0CC7-4F60-A85E-AB132FA02C8D}" name="Lloji gjenerimit" dataDxfId="590"/>
    <tableColumn id="5" xr3:uid="{80C8FF97-07B8-4A66-A989-588BC31C3672}" name="Arsyeja" dataDxfId="589"/>
    <tableColumn id="6" xr3:uid="{F02BB4C7-E1F2-4AE0-BA19-012A8F0F7043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A7AB3FEE-4A6A-47F2-8981-1DF943BA7364}" name="Table13" displayName="Table13" ref="C260:E266" totalsRowShown="0" headerRowDxfId="587" dataDxfId="586" headerRowBorderDxfId="584" tableBorderDxfId="585" totalsRowBorderDxfId="583">
  <tableColumns count="3">
    <tableColumn id="1" xr3:uid="{84AC0484-69D5-4AEB-B939-DC610B7F28E1}" name="Zona 1" dataDxfId="582"/>
    <tableColumn id="2" xr3:uid="{A0369CDE-F413-47B8-AE48-792A8C19E66E}" name="Zona 2" dataDxfId="581"/>
    <tableColumn id="3" xr3:uid="{78FBFB05-6B35-4F16-AC11-EFEA4F4C2216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abSelected="1" workbookViewId="0">
      <selection sqref="A1:XFD1048576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45740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23902.97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409</v>
      </c>
      <c r="C10" s="169" t="s">
        <v>410</v>
      </c>
      <c r="D10" s="169" t="s">
        <v>411</v>
      </c>
      <c r="E10" s="169" t="s">
        <v>412</v>
      </c>
      <c r="F10" s="169" t="s">
        <v>413</v>
      </c>
      <c r="G10" s="169" t="s">
        <v>414</v>
      </c>
      <c r="H10" s="169" t="s">
        <v>415</v>
      </c>
      <c r="I10" s="12"/>
    </row>
    <row r="11" spans="1:9" x14ac:dyDescent="0.25">
      <c r="A11" s="20" t="s">
        <v>11</v>
      </c>
      <c r="B11" s="21">
        <v>500</v>
      </c>
      <c r="C11" s="21">
        <v>500</v>
      </c>
      <c r="D11" s="21">
        <v>500</v>
      </c>
      <c r="E11" s="21">
        <v>500</v>
      </c>
      <c r="F11" s="21">
        <v>500</v>
      </c>
      <c r="G11" s="21">
        <v>500</v>
      </c>
      <c r="H11" s="21">
        <v>500</v>
      </c>
      <c r="I11" s="12"/>
    </row>
    <row r="12" spans="1:9" x14ac:dyDescent="0.25">
      <c r="A12" s="20" t="s">
        <v>12</v>
      </c>
      <c r="B12" s="21">
        <v>1250</v>
      </c>
      <c r="C12" s="21">
        <v>1250</v>
      </c>
      <c r="D12" s="21">
        <v>1250</v>
      </c>
      <c r="E12" s="21">
        <v>1250</v>
      </c>
      <c r="F12" s="21">
        <v>1250</v>
      </c>
      <c r="G12" s="21">
        <v>1250</v>
      </c>
      <c r="H12" s="21">
        <v>1250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45738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604.09510847999979</v>
      </c>
      <c r="E160" s="44">
        <v>-64.96224165000001</v>
      </c>
      <c r="F160" s="44">
        <v>669.0573501299998</v>
      </c>
      <c r="G160" s="37"/>
      <c r="I160" s="12"/>
    </row>
    <row r="161" spans="1:9" x14ac:dyDescent="0.25">
      <c r="A161" s="10"/>
      <c r="B161" s="37"/>
      <c r="C161" s="43">
        <v>2</v>
      </c>
      <c r="D161" s="44">
        <v>539.20067646000007</v>
      </c>
      <c r="E161" s="44">
        <v>-58.803798790000087</v>
      </c>
      <c r="F161" s="44">
        <v>598.00447525000016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513.68692594999993</v>
      </c>
      <c r="E162" s="44">
        <v>-55.054114980000008</v>
      </c>
      <c r="F162" s="44">
        <v>568.74104092999994</v>
      </c>
      <c r="G162" s="37"/>
      <c r="I162" s="12"/>
    </row>
    <row r="163" spans="1:9" x14ac:dyDescent="0.25">
      <c r="A163" s="10"/>
      <c r="B163" s="37"/>
      <c r="C163" s="43">
        <v>4</v>
      </c>
      <c r="D163" s="44">
        <v>542.90344361999996</v>
      </c>
      <c r="E163" s="44">
        <v>-66.99068970999997</v>
      </c>
      <c r="F163" s="44">
        <v>609.89413332999993</v>
      </c>
      <c r="G163" s="37"/>
      <c r="I163" s="12"/>
    </row>
    <row r="164" spans="1:9" x14ac:dyDescent="0.25">
      <c r="A164" s="10"/>
      <c r="B164" s="37"/>
      <c r="C164" s="43">
        <v>5</v>
      </c>
      <c r="D164" s="44">
        <v>573.91023773999996</v>
      </c>
      <c r="E164" s="44">
        <v>-19.598104479999847</v>
      </c>
      <c r="F164" s="44">
        <v>593.5083422199998</v>
      </c>
      <c r="G164" s="37"/>
      <c r="I164" s="12"/>
    </row>
    <row r="165" spans="1:9" x14ac:dyDescent="0.25">
      <c r="A165" s="10"/>
      <c r="B165" s="37"/>
      <c r="C165" s="43">
        <v>6</v>
      </c>
      <c r="D165" s="44">
        <v>577.35883647999992</v>
      </c>
      <c r="E165" s="44">
        <v>-36.964262509999969</v>
      </c>
      <c r="F165" s="44">
        <v>614.32309898999983</v>
      </c>
      <c r="G165" s="37"/>
      <c r="I165" s="12"/>
    </row>
    <row r="166" spans="1:9" x14ac:dyDescent="0.25">
      <c r="A166" s="10"/>
      <c r="B166" s="37"/>
      <c r="C166" s="43">
        <v>7</v>
      </c>
      <c r="D166" s="44">
        <v>706.97003458000006</v>
      </c>
      <c r="E166" s="44">
        <v>-13.568624230000012</v>
      </c>
      <c r="F166" s="44">
        <v>720.53865881000002</v>
      </c>
      <c r="G166" s="37"/>
      <c r="I166" s="12"/>
    </row>
    <row r="167" spans="1:9" x14ac:dyDescent="0.25">
      <c r="A167" s="10"/>
      <c r="B167" s="37"/>
      <c r="C167" s="43">
        <v>8</v>
      </c>
      <c r="D167" s="44">
        <v>814.06722745000036</v>
      </c>
      <c r="E167" s="44">
        <v>-20.770428680000009</v>
      </c>
      <c r="F167" s="44">
        <v>834.83765613000037</v>
      </c>
      <c r="G167" s="37"/>
      <c r="I167" s="12"/>
    </row>
    <row r="168" spans="1:9" x14ac:dyDescent="0.25">
      <c r="A168" s="10"/>
      <c r="B168" s="37"/>
      <c r="C168" s="43">
        <v>9</v>
      </c>
      <c r="D168" s="44">
        <v>923.9670857000001</v>
      </c>
      <c r="E168" s="44">
        <v>7.8911558700000342</v>
      </c>
      <c r="F168" s="44">
        <v>916.07592983000006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562.13070921999986</v>
      </c>
      <c r="E169" s="44">
        <v>-352.74950407999995</v>
      </c>
      <c r="F169" s="44">
        <v>914.88021329999981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437.73714641999999</v>
      </c>
      <c r="E170" s="44">
        <v>-478.14481127000005</v>
      </c>
      <c r="F170" s="44">
        <v>915.88195769000004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453.76066457999991</v>
      </c>
      <c r="E171" s="44">
        <v>-426.46768485999991</v>
      </c>
      <c r="F171" s="44">
        <v>880.22834943999987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415.48542965999997</v>
      </c>
      <c r="E172" s="44">
        <v>-471.40515277000009</v>
      </c>
      <c r="F172" s="44">
        <v>886.89058242999999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465.45645573999991</v>
      </c>
      <c r="E173" s="44">
        <v>-514.86728887000015</v>
      </c>
      <c r="F173" s="44">
        <v>980.32374461000006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609.85756251999999</v>
      </c>
      <c r="E174" s="44">
        <v>-418.36884044000004</v>
      </c>
      <c r="F174" s="44">
        <v>1028.2264029600001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658.06042275000004</v>
      </c>
      <c r="E175" s="44">
        <v>-392.81432114999996</v>
      </c>
      <c r="F175" s="44">
        <v>1050.8747438999999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1076.3108463299995</v>
      </c>
      <c r="E176" s="44">
        <v>-9.0811954899999705</v>
      </c>
      <c r="F176" s="44">
        <v>1085.3920418199996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1354.7269650699998</v>
      </c>
      <c r="E177" s="44">
        <v>197.77769022999996</v>
      </c>
      <c r="F177" s="44">
        <v>1156.9492748399998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1502.2337001100002</v>
      </c>
      <c r="E178" s="44">
        <v>280.33959645999994</v>
      </c>
      <c r="F178" s="44">
        <v>1221.8941036500003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1485.4607601499997</v>
      </c>
      <c r="E179" s="44">
        <v>262.90750678999979</v>
      </c>
      <c r="F179" s="44">
        <v>1222.5532533599999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1307.76812172</v>
      </c>
      <c r="E180" s="44">
        <v>126.79773728999999</v>
      </c>
      <c r="F180" s="44">
        <v>1180.97038443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1064.5822552000002</v>
      </c>
      <c r="E181" s="44">
        <v>-26.886771820000035</v>
      </c>
      <c r="F181" s="44">
        <v>1091.4690270200003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902.69871968000041</v>
      </c>
      <c r="E182" s="44">
        <v>-42.420723839999994</v>
      </c>
      <c r="F182" s="44">
        <v>945.11944352000046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743.97083780000037</v>
      </c>
      <c r="E183" s="44">
        <v>-46.14643827000009</v>
      </c>
      <c r="F183" s="44">
        <v>790.11727607000046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45740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652</v>
      </c>
      <c r="I448" s="12"/>
    </row>
    <row r="449" spans="1:9" ht="15.75" customHeight="1" x14ac:dyDescent="0.25">
      <c r="A449" s="10"/>
      <c r="D449" s="28" t="s">
        <v>156</v>
      </c>
      <c r="E449" s="101">
        <v>580.87</v>
      </c>
      <c r="I449" s="12"/>
    </row>
    <row r="450" spans="1:9" ht="15.75" customHeight="1" x14ac:dyDescent="0.25">
      <c r="A450" s="10"/>
      <c r="D450" s="28" t="s">
        <v>157</v>
      </c>
      <c r="E450" s="101">
        <v>550.48</v>
      </c>
      <c r="I450" s="12"/>
    </row>
    <row r="451" spans="1:9" ht="15.75" customHeight="1" x14ac:dyDescent="0.25">
      <c r="A451" s="10"/>
      <c r="D451" s="28" t="s">
        <v>158</v>
      </c>
      <c r="E451" s="101">
        <v>581.15</v>
      </c>
      <c r="I451" s="12"/>
    </row>
    <row r="452" spans="1:9" ht="15.75" customHeight="1" x14ac:dyDescent="0.25">
      <c r="A452" s="10"/>
      <c r="D452" s="28" t="s">
        <v>159</v>
      </c>
      <c r="E452" s="101">
        <v>603.91999999999996</v>
      </c>
      <c r="I452" s="12"/>
    </row>
    <row r="453" spans="1:9" ht="15.75" customHeight="1" x14ac:dyDescent="0.25">
      <c r="A453" s="10"/>
      <c r="D453" s="28" t="s">
        <v>160</v>
      </c>
      <c r="E453" s="101">
        <v>618.12</v>
      </c>
      <c r="I453" s="12"/>
    </row>
    <row r="454" spans="1:9" ht="15.75" customHeight="1" x14ac:dyDescent="0.25">
      <c r="A454" s="10"/>
      <c r="D454" s="28" t="s">
        <v>161</v>
      </c>
      <c r="E454" s="101">
        <v>729.51</v>
      </c>
      <c r="I454" s="12"/>
    </row>
    <row r="455" spans="1:9" x14ac:dyDescent="0.25">
      <c r="A455" s="10"/>
      <c r="D455" s="28" t="s">
        <v>162</v>
      </c>
      <c r="E455" s="101">
        <v>944.84</v>
      </c>
      <c r="I455" s="12"/>
    </row>
    <row r="456" spans="1:9" x14ac:dyDescent="0.25">
      <c r="A456" s="10"/>
      <c r="D456" s="28" t="s">
        <v>163</v>
      </c>
      <c r="E456" s="101">
        <v>1085.8399999999999</v>
      </c>
      <c r="I456" s="12"/>
    </row>
    <row r="457" spans="1:9" x14ac:dyDescent="0.25">
      <c r="A457" s="10"/>
      <c r="D457" s="28" t="s">
        <v>164</v>
      </c>
      <c r="E457" s="101">
        <v>1112.3900000000001</v>
      </c>
      <c r="I457" s="12"/>
    </row>
    <row r="458" spans="1:9" x14ac:dyDescent="0.25">
      <c r="A458" s="10"/>
      <c r="D458" s="28" t="s">
        <v>165</v>
      </c>
      <c r="E458" s="101">
        <v>987.43</v>
      </c>
      <c r="I458" s="12"/>
    </row>
    <row r="459" spans="1:9" x14ac:dyDescent="0.25">
      <c r="A459" s="10"/>
      <c r="D459" s="28" t="s">
        <v>166</v>
      </c>
      <c r="E459" s="101">
        <v>995.1</v>
      </c>
      <c r="I459" s="12"/>
    </row>
    <row r="460" spans="1:9" x14ac:dyDescent="0.25">
      <c r="A460" s="10"/>
      <c r="D460" s="28" t="s">
        <v>167</v>
      </c>
      <c r="E460" s="101">
        <v>940.4</v>
      </c>
      <c r="I460" s="12"/>
    </row>
    <row r="461" spans="1:9" x14ac:dyDescent="0.25">
      <c r="A461" s="10"/>
      <c r="D461" s="28" t="s">
        <v>168</v>
      </c>
      <c r="E461" s="101">
        <v>962.98</v>
      </c>
      <c r="I461" s="12"/>
    </row>
    <row r="462" spans="1:9" x14ac:dyDescent="0.25">
      <c r="A462" s="10"/>
      <c r="D462" s="28" t="s">
        <v>169</v>
      </c>
      <c r="E462" s="101">
        <v>1121.8699999999999</v>
      </c>
      <c r="I462" s="12"/>
    </row>
    <row r="463" spans="1:9" x14ac:dyDescent="0.25">
      <c r="A463" s="10"/>
      <c r="D463" s="28" t="s">
        <v>170</v>
      </c>
      <c r="E463" s="101">
        <v>1010.26</v>
      </c>
      <c r="I463" s="12"/>
    </row>
    <row r="464" spans="1:9" x14ac:dyDescent="0.25">
      <c r="A464" s="10"/>
      <c r="D464" s="28" t="s">
        <v>171</v>
      </c>
      <c r="E464" s="101">
        <v>1001.22</v>
      </c>
      <c r="I464" s="12"/>
    </row>
    <row r="465" spans="1:9" x14ac:dyDescent="0.25">
      <c r="A465" s="10"/>
      <c r="D465" s="28" t="s">
        <v>172</v>
      </c>
      <c r="E465" s="101">
        <v>1112.51</v>
      </c>
      <c r="I465" s="12"/>
    </row>
    <row r="466" spans="1:9" x14ac:dyDescent="0.25">
      <c r="A466" s="10"/>
      <c r="D466" s="28" t="s">
        <v>173</v>
      </c>
      <c r="E466" s="101">
        <v>1134.3900000000001</v>
      </c>
      <c r="I466" s="12"/>
    </row>
    <row r="467" spans="1:9" x14ac:dyDescent="0.25">
      <c r="A467" s="10"/>
      <c r="D467" s="28" t="s">
        <v>174</v>
      </c>
      <c r="E467" s="101">
        <v>1123.06</v>
      </c>
      <c r="I467" s="12"/>
    </row>
    <row r="468" spans="1:9" x14ac:dyDescent="0.25">
      <c r="A468" s="10"/>
      <c r="D468" s="28" t="s">
        <v>175</v>
      </c>
      <c r="E468" s="101">
        <v>1040.6199999999999</v>
      </c>
      <c r="I468" s="12"/>
    </row>
    <row r="469" spans="1:9" x14ac:dyDescent="0.25">
      <c r="A469" s="10"/>
      <c r="D469" s="28" t="s">
        <v>176</v>
      </c>
      <c r="E469" s="101">
        <v>913.76</v>
      </c>
      <c r="I469" s="12"/>
    </row>
    <row r="470" spans="1:9" x14ac:dyDescent="0.25">
      <c r="A470" s="10"/>
      <c r="D470" s="28" t="s">
        <v>177</v>
      </c>
      <c r="E470" s="101">
        <v>775.42</v>
      </c>
      <c r="I470" s="12"/>
    </row>
    <row r="471" spans="1:9" x14ac:dyDescent="0.25">
      <c r="A471" s="10"/>
      <c r="D471" s="30" t="s">
        <v>178</v>
      </c>
      <c r="E471" s="101">
        <v>581.16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</v>
      </c>
      <c r="C516" s="77">
        <v>0</v>
      </c>
      <c r="D516" s="77">
        <v>0</v>
      </c>
      <c r="E516" s="77">
        <v>79.366905919999994</v>
      </c>
      <c r="F516" s="77">
        <v>0</v>
      </c>
      <c r="G516" s="77">
        <v>103.03821434</v>
      </c>
      <c r="H516" s="77">
        <v>0</v>
      </c>
      <c r="I516" s="106">
        <v>81.576103559999993</v>
      </c>
    </row>
    <row r="517" spans="1:14" x14ac:dyDescent="0.25">
      <c r="A517" s="105">
        <v>2</v>
      </c>
      <c r="B517" s="77">
        <v>0</v>
      </c>
      <c r="C517" s="77">
        <v>0</v>
      </c>
      <c r="D517" s="77">
        <v>0</v>
      </c>
      <c r="E517" s="77">
        <v>79.34301499</v>
      </c>
      <c r="F517" s="77">
        <v>0</v>
      </c>
      <c r="G517" s="77">
        <v>110.73098024000001</v>
      </c>
      <c r="H517" s="77">
        <v>0</v>
      </c>
      <c r="I517" s="106">
        <v>0</v>
      </c>
    </row>
    <row r="518" spans="1:14" x14ac:dyDescent="0.25">
      <c r="A518" s="105">
        <v>3</v>
      </c>
      <c r="B518" s="77">
        <v>0</v>
      </c>
      <c r="C518" s="77">
        <v>0</v>
      </c>
      <c r="D518" s="77">
        <v>0</v>
      </c>
      <c r="E518" s="77">
        <v>74.370623110000011</v>
      </c>
      <c r="F518" s="77">
        <v>0</v>
      </c>
      <c r="G518" s="77">
        <v>105.60211482999999</v>
      </c>
      <c r="H518" s="77">
        <v>0</v>
      </c>
      <c r="I518" s="106">
        <v>0</v>
      </c>
    </row>
    <row r="519" spans="1:14" x14ac:dyDescent="0.25">
      <c r="A519" s="105">
        <v>4</v>
      </c>
      <c r="B519" s="77">
        <v>0</v>
      </c>
      <c r="C519" s="77">
        <v>0</v>
      </c>
      <c r="D519" s="77">
        <v>0</v>
      </c>
      <c r="E519" s="77">
        <v>74.374407820000002</v>
      </c>
      <c r="F519" s="77">
        <v>0</v>
      </c>
      <c r="G519" s="77">
        <v>130.71315346</v>
      </c>
      <c r="H519" s="77">
        <v>0</v>
      </c>
      <c r="I519" s="106">
        <v>0</v>
      </c>
    </row>
    <row r="520" spans="1:14" x14ac:dyDescent="0.25">
      <c r="A520" s="105">
        <v>5</v>
      </c>
      <c r="B520" s="77">
        <v>0</v>
      </c>
      <c r="C520" s="77">
        <v>0</v>
      </c>
      <c r="D520" s="77">
        <v>0</v>
      </c>
      <c r="E520" s="77">
        <v>79.307060299999989</v>
      </c>
      <c r="F520" s="77">
        <v>0</v>
      </c>
      <c r="G520" s="77">
        <v>102.52727929000001</v>
      </c>
      <c r="H520" s="77">
        <v>0</v>
      </c>
      <c r="I520" s="106">
        <v>0</v>
      </c>
    </row>
    <row r="521" spans="1:14" x14ac:dyDescent="0.25">
      <c r="A521" s="105">
        <v>6</v>
      </c>
      <c r="B521" s="77">
        <v>0</v>
      </c>
      <c r="C521" s="77">
        <v>4.212139389999999</v>
      </c>
      <c r="D521" s="77">
        <v>0</v>
      </c>
      <c r="E521" s="77">
        <v>79.348218970000005</v>
      </c>
      <c r="F521" s="77">
        <v>0</v>
      </c>
      <c r="G521" s="77">
        <v>96.990730289999988</v>
      </c>
      <c r="H521" s="77">
        <v>0</v>
      </c>
      <c r="I521" s="106">
        <v>0</v>
      </c>
    </row>
    <row r="522" spans="1:14" x14ac:dyDescent="0.25">
      <c r="A522" s="105">
        <v>7</v>
      </c>
      <c r="B522" s="77">
        <v>0</v>
      </c>
      <c r="C522" s="77">
        <v>79.97506061</v>
      </c>
      <c r="D522" s="77">
        <v>0</v>
      </c>
      <c r="E522" s="77">
        <v>79.381808210000003</v>
      </c>
      <c r="F522" s="77">
        <v>0</v>
      </c>
      <c r="G522" s="77">
        <v>96.280033810000006</v>
      </c>
      <c r="H522" s="77">
        <v>0</v>
      </c>
      <c r="I522" s="106">
        <v>0.90655490000000005</v>
      </c>
    </row>
    <row r="523" spans="1:14" x14ac:dyDescent="0.25">
      <c r="A523" s="105">
        <v>8</v>
      </c>
      <c r="B523" s="77">
        <v>21.691796410000002</v>
      </c>
      <c r="C523" s="77">
        <v>79.970329739999997</v>
      </c>
      <c r="D523" s="77">
        <v>0</v>
      </c>
      <c r="E523" s="77">
        <v>79.361701960000005</v>
      </c>
      <c r="F523" s="77">
        <v>0</v>
      </c>
      <c r="G523" s="77">
        <v>119.98564624000001</v>
      </c>
      <c r="H523" s="77">
        <v>0</v>
      </c>
      <c r="I523" s="106">
        <v>114.73117594999999</v>
      </c>
      <c r="N523" s="107"/>
    </row>
    <row r="524" spans="1:14" x14ac:dyDescent="0.25">
      <c r="A524" s="105">
        <v>9</v>
      </c>
      <c r="B524" s="77">
        <v>79.492510809999999</v>
      </c>
      <c r="C524" s="77">
        <v>79.987360899999999</v>
      </c>
      <c r="D524" s="77">
        <v>0</v>
      </c>
      <c r="E524" s="77">
        <v>79.313920070000009</v>
      </c>
      <c r="F524" s="77">
        <v>0</v>
      </c>
      <c r="G524" s="77">
        <v>143.66109928999998</v>
      </c>
      <c r="H524" s="77">
        <v>0</v>
      </c>
      <c r="I524" s="106">
        <v>117.93551931999998</v>
      </c>
    </row>
    <row r="525" spans="1:14" x14ac:dyDescent="0.25">
      <c r="A525" s="105">
        <v>10</v>
      </c>
      <c r="B525" s="77">
        <v>0.62021842000000005</v>
      </c>
      <c r="C525" s="77">
        <v>79.969383550000003</v>
      </c>
      <c r="D525" s="77">
        <v>0</v>
      </c>
      <c r="E525" s="77">
        <v>79.301856329999993</v>
      </c>
      <c r="F525" s="77">
        <v>0</v>
      </c>
      <c r="G525" s="77">
        <v>122.10141408000001</v>
      </c>
      <c r="H525" s="77">
        <v>0</v>
      </c>
      <c r="I525" s="106">
        <v>2.9694551799999997</v>
      </c>
    </row>
    <row r="526" spans="1:14" x14ac:dyDescent="0.25">
      <c r="A526" s="105">
        <v>11</v>
      </c>
      <c r="B526" s="77">
        <v>0</v>
      </c>
      <c r="C526" s="77">
        <v>79.911666819999994</v>
      </c>
      <c r="D526" s="77">
        <v>0</v>
      </c>
      <c r="E526" s="77">
        <v>79.311081549999983</v>
      </c>
      <c r="F526" s="77">
        <v>0</v>
      </c>
      <c r="G526" s="77">
        <v>136.60345404</v>
      </c>
      <c r="H526" s="77">
        <v>0</v>
      </c>
      <c r="I526" s="106">
        <v>99.113594459999987</v>
      </c>
    </row>
    <row r="527" spans="1:14" x14ac:dyDescent="0.25">
      <c r="A527" s="105">
        <v>12</v>
      </c>
      <c r="B527" s="77">
        <v>3.0682125</v>
      </c>
      <c r="C527" s="77">
        <v>79.923967110000007</v>
      </c>
      <c r="D527" s="77">
        <v>0</v>
      </c>
      <c r="E527" s="77">
        <v>79.317231700000008</v>
      </c>
      <c r="F527" s="77">
        <v>0</v>
      </c>
      <c r="G527" s="77">
        <v>134.87869340999998</v>
      </c>
      <c r="H527" s="77">
        <v>0</v>
      </c>
      <c r="I527" s="106">
        <v>135.52091038999998</v>
      </c>
    </row>
    <row r="528" spans="1:14" x14ac:dyDescent="0.25">
      <c r="A528" s="105">
        <v>13</v>
      </c>
      <c r="B528" s="77">
        <v>69.793496290000007</v>
      </c>
      <c r="C528" s="77">
        <v>79.989253259999998</v>
      </c>
      <c r="D528" s="77">
        <v>0</v>
      </c>
      <c r="E528" s="77">
        <v>79.330241599999994</v>
      </c>
      <c r="F528" s="77">
        <v>0</v>
      </c>
      <c r="G528" s="77">
        <v>133.05068133</v>
      </c>
      <c r="H528" s="77">
        <v>0</v>
      </c>
      <c r="I528" s="106">
        <v>137.66116055999998</v>
      </c>
    </row>
    <row r="529" spans="1:9" x14ac:dyDescent="0.25">
      <c r="A529" s="105">
        <v>14</v>
      </c>
      <c r="B529" s="77">
        <v>69.782851809999997</v>
      </c>
      <c r="C529" s="77">
        <v>79.959921800000004</v>
      </c>
      <c r="D529" s="77">
        <v>0</v>
      </c>
      <c r="E529" s="77">
        <v>79.352476750000008</v>
      </c>
      <c r="F529" s="77">
        <v>0</v>
      </c>
      <c r="G529" s="77">
        <v>100.14468978999999</v>
      </c>
      <c r="H529" s="77">
        <v>0</v>
      </c>
      <c r="I529" s="106">
        <v>121.62418655000002</v>
      </c>
    </row>
    <row r="530" spans="1:9" x14ac:dyDescent="0.25">
      <c r="A530" s="105">
        <v>15</v>
      </c>
      <c r="B530" s="77">
        <v>69.817860339999996</v>
      </c>
      <c r="C530" s="77">
        <v>79.873819779999991</v>
      </c>
      <c r="D530" s="77">
        <v>0</v>
      </c>
      <c r="E530" s="77">
        <v>79.333789769999996</v>
      </c>
      <c r="F530" s="77">
        <v>0</v>
      </c>
      <c r="G530" s="77">
        <v>89.522562919999984</v>
      </c>
      <c r="H530" s="77">
        <v>0</v>
      </c>
      <c r="I530" s="106">
        <v>95.699554829999997</v>
      </c>
    </row>
    <row r="531" spans="1:9" x14ac:dyDescent="0.25">
      <c r="A531" s="105">
        <v>16</v>
      </c>
      <c r="B531" s="77">
        <v>69.771970789999997</v>
      </c>
      <c r="C531" s="77">
        <v>46.282676350000003</v>
      </c>
      <c r="D531" s="77">
        <v>0</v>
      </c>
      <c r="E531" s="77">
        <v>69.389715649999999</v>
      </c>
      <c r="F531" s="77">
        <v>1.0261279000000001</v>
      </c>
      <c r="G531" s="77">
        <v>89.357573470000005</v>
      </c>
      <c r="H531" s="77">
        <v>0.82175387999999994</v>
      </c>
      <c r="I531" s="106">
        <v>50.097182019999998</v>
      </c>
    </row>
    <row r="532" spans="1:9" x14ac:dyDescent="0.25">
      <c r="A532" s="105">
        <v>17</v>
      </c>
      <c r="B532" s="77">
        <v>9.1239760000000008</v>
      </c>
      <c r="C532" s="77">
        <v>0</v>
      </c>
      <c r="D532" s="77">
        <v>0</v>
      </c>
      <c r="E532" s="77">
        <v>78.077977559999994</v>
      </c>
      <c r="F532" s="77">
        <v>133.14541719000002</v>
      </c>
      <c r="G532" s="77">
        <v>124.54858010999999</v>
      </c>
      <c r="H532" s="77">
        <v>132.77818263</v>
      </c>
      <c r="I532" s="106">
        <v>0.23417857</v>
      </c>
    </row>
    <row r="533" spans="1:9" x14ac:dyDescent="0.25">
      <c r="A533" s="105">
        <v>18</v>
      </c>
      <c r="B533" s="77">
        <v>0</v>
      </c>
      <c r="C533" s="77">
        <v>65.994599309999998</v>
      </c>
      <c r="D533" s="77">
        <v>0</v>
      </c>
      <c r="E533" s="77">
        <v>79.349165139999997</v>
      </c>
      <c r="F533" s="77">
        <v>143.55075151</v>
      </c>
      <c r="G533" s="77">
        <v>141.47472303000001</v>
      </c>
      <c r="H533" s="77">
        <v>99.454572660000011</v>
      </c>
      <c r="I533" s="106">
        <v>103.10385531</v>
      </c>
    </row>
    <row r="534" spans="1:9" x14ac:dyDescent="0.25">
      <c r="A534" s="105">
        <v>19</v>
      </c>
      <c r="B534" s="77">
        <v>0</v>
      </c>
      <c r="C534" s="77">
        <v>79.891560579999989</v>
      </c>
      <c r="D534" s="77">
        <v>0</v>
      </c>
      <c r="E534" s="77">
        <v>79.369744470000001</v>
      </c>
      <c r="F534" s="77">
        <v>110.06924839</v>
      </c>
      <c r="G534" s="77">
        <v>103.92986697999999</v>
      </c>
      <c r="H534" s="77">
        <v>124.07667481999999</v>
      </c>
      <c r="I534" s="106">
        <v>132.73205655000001</v>
      </c>
    </row>
    <row r="535" spans="1:9" x14ac:dyDescent="0.25">
      <c r="A535" s="105">
        <v>20</v>
      </c>
      <c r="B535" s="77">
        <v>0</v>
      </c>
      <c r="C535" s="77">
        <v>79.88919512999999</v>
      </c>
      <c r="D535" s="77">
        <v>0</v>
      </c>
      <c r="E535" s="77">
        <v>79.312973900000003</v>
      </c>
      <c r="F535" s="77">
        <v>123.63173553999999</v>
      </c>
      <c r="G535" s="77">
        <v>109.4398048</v>
      </c>
      <c r="H535" s="77">
        <v>114.26530251999999</v>
      </c>
      <c r="I535" s="106">
        <v>105.29271528</v>
      </c>
    </row>
    <row r="536" spans="1:9" x14ac:dyDescent="0.25">
      <c r="A536" s="105">
        <v>21</v>
      </c>
      <c r="B536" s="77">
        <v>0</v>
      </c>
      <c r="C536" s="77">
        <v>79.884937350000001</v>
      </c>
      <c r="D536" s="77">
        <v>0</v>
      </c>
      <c r="E536" s="77">
        <v>79.321016400000005</v>
      </c>
      <c r="F536" s="77">
        <v>117.83120342000001</v>
      </c>
      <c r="G536" s="77">
        <v>108.67659555</v>
      </c>
      <c r="H536" s="77">
        <v>114.24827134000002</v>
      </c>
      <c r="I536" s="106">
        <v>106.03037776000001</v>
      </c>
    </row>
    <row r="537" spans="1:9" x14ac:dyDescent="0.25">
      <c r="A537" s="105">
        <v>22</v>
      </c>
      <c r="B537" s="77">
        <v>0</v>
      </c>
      <c r="C537" s="77">
        <v>0.51921413000000005</v>
      </c>
      <c r="D537" s="77">
        <v>0</v>
      </c>
      <c r="E537" s="77">
        <v>79.311554639999997</v>
      </c>
      <c r="F537" s="77">
        <v>110.62063248</v>
      </c>
      <c r="G537" s="77">
        <v>107.36696966000001</v>
      </c>
      <c r="H537" s="77">
        <v>114.18511409999999</v>
      </c>
      <c r="I537" s="106">
        <v>110.93322537</v>
      </c>
    </row>
    <row r="538" spans="1:9" x14ac:dyDescent="0.25">
      <c r="A538" s="105">
        <v>23</v>
      </c>
      <c r="B538" s="77">
        <v>0</v>
      </c>
      <c r="C538" s="77">
        <v>0</v>
      </c>
      <c r="D538" s="77">
        <v>0</v>
      </c>
      <c r="E538" s="77">
        <v>79.30635067</v>
      </c>
      <c r="F538" s="77">
        <v>75.334889959999998</v>
      </c>
      <c r="G538" s="77">
        <v>108.87209918000001</v>
      </c>
      <c r="H538" s="77">
        <v>0.66492519999999988</v>
      </c>
      <c r="I538" s="106">
        <v>117.94403491000001</v>
      </c>
    </row>
    <row r="539" spans="1:9" x14ac:dyDescent="0.25">
      <c r="A539" s="108">
        <v>24</v>
      </c>
      <c r="B539" s="109">
        <v>0</v>
      </c>
      <c r="C539" s="109">
        <v>4.2627598099999995</v>
      </c>
      <c r="D539" s="109">
        <v>0</v>
      </c>
      <c r="E539" s="109">
        <v>79.316522049999989</v>
      </c>
      <c r="F539" s="109">
        <v>0</v>
      </c>
      <c r="G539" s="109">
        <v>105.09259905</v>
      </c>
      <c r="H539" s="109">
        <v>0</v>
      </c>
      <c r="I539" s="110">
        <v>112.0352839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393.16289337000001</v>
      </c>
      <c r="C544" s="112">
        <v>1080.4978456199999</v>
      </c>
      <c r="D544" s="112">
        <v>0</v>
      </c>
      <c r="E544" s="112">
        <v>1882.8693595299999</v>
      </c>
      <c r="F544" s="112">
        <v>815.21000639000022</v>
      </c>
      <c r="G544" s="112">
        <v>2724.5895591899998</v>
      </c>
      <c r="H544" s="112">
        <v>700.49479714999995</v>
      </c>
      <c r="I544" s="112">
        <v>1746.1411253699998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407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408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70</v>
      </c>
      <c r="C557" s="118">
        <v>75</v>
      </c>
      <c r="D557" s="118">
        <v>0</v>
      </c>
      <c r="E557" s="118">
        <v>0</v>
      </c>
      <c r="F557" s="118">
        <v>0</v>
      </c>
      <c r="G557" s="118">
        <v>0</v>
      </c>
      <c r="H557" s="119">
        <v>145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75</v>
      </c>
      <c r="C563" s="118">
        <v>70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75</v>
      </c>
      <c r="C564" s="118">
        <v>70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75</v>
      </c>
      <c r="C565" s="118">
        <v>70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75</v>
      </c>
      <c r="C566" s="118">
        <v>70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75</v>
      </c>
      <c r="C567" s="118">
        <v>70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75</v>
      </c>
      <c r="C568" s="118">
        <v>70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75</v>
      </c>
      <c r="C569" s="118">
        <v>70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75</v>
      </c>
      <c r="C570" s="118">
        <v>70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75</v>
      </c>
      <c r="C571" s="118">
        <v>70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75</v>
      </c>
      <c r="C572" s="118">
        <v>70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75</v>
      </c>
      <c r="C573" s="118">
        <v>70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75</v>
      </c>
      <c r="C574" s="118">
        <v>70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75</v>
      </c>
      <c r="C575" s="118">
        <v>70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75</v>
      </c>
      <c r="C576" s="118">
        <v>70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75</v>
      </c>
      <c r="C577" s="118">
        <v>70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75</v>
      </c>
      <c r="C578" s="118">
        <v>70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73.333333333333329</v>
      </c>
      <c r="C581" s="121">
        <v>71.666666666666671</v>
      </c>
      <c r="D581" s="121">
        <v>0</v>
      </c>
      <c r="E581" s="121">
        <v>0</v>
      </c>
      <c r="F581" s="121">
        <v>0</v>
      </c>
      <c r="G581" s="121">
        <v>0</v>
      </c>
      <c r="H581" s="122">
        <v>145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585.04999999999995</v>
      </c>
      <c r="E612" s="134">
        <v>13.665372507143047</v>
      </c>
      <c r="I612" s="12"/>
    </row>
    <row r="613" spans="1:9" x14ac:dyDescent="0.25">
      <c r="A613" s="10"/>
      <c r="C613" s="133">
        <v>2</v>
      </c>
      <c r="D613" s="134">
        <v>524.34</v>
      </c>
      <c r="E613" s="134">
        <v>12.520350227142899</v>
      </c>
      <c r="I613" s="12"/>
    </row>
    <row r="614" spans="1:9" x14ac:dyDescent="0.25">
      <c r="A614" s="10"/>
      <c r="C614" s="133">
        <v>3</v>
      </c>
      <c r="D614" s="134">
        <v>499.76</v>
      </c>
      <c r="E614" s="134">
        <v>12.115700227142838</v>
      </c>
      <c r="I614" s="12"/>
    </row>
    <row r="615" spans="1:9" x14ac:dyDescent="0.25">
      <c r="A615" s="10"/>
      <c r="C615" s="133">
        <v>4</v>
      </c>
      <c r="D615" s="134">
        <v>527.4</v>
      </c>
      <c r="E615" s="134">
        <v>12.746691487143266</v>
      </c>
      <c r="I615" s="12"/>
    </row>
    <row r="616" spans="1:9" x14ac:dyDescent="0.25">
      <c r="A616" s="10"/>
      <c r="C616" s="133">
        <v>5</v>
      </c>
      <c r="D616" s="134">
        <v>541.14</v>
      </c>
      <c r="E616" s="134">
        <v>13.324603027143098</v>
      </c>
      <c r="I616" s="12"/>
    </row>
    <row r="617" spans="1:9" x14ac:dyDescent="0.25">
      <c r="A617" s="10"/>
      <c r="C617" s="133">
        <v>6</v>
      </c>
      <c r="D617" s="134">
        <v>563</v>
      </c>
      <c r="E617" s="134">
        <v>14.735459107142333</v>
      </c>
      <c r="I617" s="12"/>
    </row>
    <row r="618" spans="1:9" x14ac:dyDescent="0.25">
      <c r="A618" s="10"/>
      <c r="C618" s="133">
        <v>7</v>
      </c>
      <c r="D618" s="134">
        <v>699.47</v>
      </c>
      <c r="E618" s="134">
        <v>14.992949107142749</v>
      </c>
      <c r="I618" s="12"/>
    </row>
    <row r="619" spans="1:9" x14ac:dyDescent="0.25">
      <c r="A619" s="10"/>
      <c r="C619" s="133">
        <v>8</v>
      </c>
      <c r="D619" s="134">
        <v>874.95</v>
      </c>
      <c r="E619" s="134">
        <v>18.509045037142641</v>
      </c>
      <c r="I619" s="12"/>
    </row>
    <row r="620" spans="1:9" x14ac:dyDescent="0.25">
      <c r="A620" s="10"/>
      <c r="C620" s="133">
        <v>9</v>
      </c>
      <c r="D620" s="134">
        <v>982.89</v>
      </c>
      <c r="E620" s="134">
        <v>19.081813957142685</v>
      </c>
      <c r="I620" s="12"/>
    </row>
    <row r="621" spans="1:9" x14ac:dyDescent="0.25">
      <c r="A621" s="10"/>
      <c r="C621" s="133">
        <v>10</v>
      </c>
      <c r="D621" s="134">
        <v>888.63</v>
      </c>
      <c r="E621" s="134">
        <v>21.803346857143652</v>
      </c>
      <c r="I621" s="12"/>
    </row>
    <row r="622" spans="1:9" x14ac:dyDescent="0.25">
      <c r="A622" s="10"/>
      <c r="C622" s="133">
        <v>11</v>
      </c>
      <c r="D622" s="134">
        <v>882.58</v>
      </c>
      <c r="E622" s="134">
        <v>18.030438727142837</v>
      </c>
      <c r="I622" s="12"/>
    </row>
    <row r="623" spans="1:9" x14ac:dyDescent="0.25">
      <c r="A623" s="10"/>
      <c r="C623" s="133">
        <v>12</v>
      </c>
      <c r="D623" s="134">
        <v>871.25</v>
      </c>
      <c r="E623" s="134">
        <v>15.505704957142711</v>
      </c>
      <c r="I623" s="12"/>
    </row>
    <row r="624" spans="1:9" x14ac:dyDescent="0.25">
      <c r="A624" s="10"/>
      <c r="C624" s="133">
        <v>13</v>
      </c>
      <c r="D624" s="134">
        <v>871.31</v>
      </c>
      <c r="E624" s="134">
        <v>14.922401257142724</v>
      </c>
      <c r="I624" s="12"/>
    </row>
    <row r="625" spans="1:9" x14ac:dyDescent="0.25">
      <c r="A625" s="10"/>
      <c r="C625" s="133">
        <v>14</v>
      </c>
      <c r="D625" s="134">
        <v>1041.57</v>
      </c>
      <c r="E625" s="134">
        <v>15.280148777143268</v>
      </c>
      <c r="I625" s="12"/>
    </row>
    <row r="626" spans="1:9" x14ac:dyDescent="0.25">
      <c r="A626" s="10"/>
      <c r="C626" s="133">
        <v>15</v>
      </c>
      <c r="D626" s="134">
        <v>1045.3699999999999</v>
      </c>
      <c r="E626" s="134">
        <v>15.483669717143016</v>
      </c>
      <c r="I626" s="12"/>
    </row>
    <row r="627" spans="1:9" x14ac:dyDescent="0.25">
      <c r="A627" s="10"/>
      <c r="C627" s="133">
        <v>16</v>
      </c>
      <c r="D627" s="134">
        <v>1024.23</v>
      </c>
      <c r="E627" s="134">
        <v>18.668013237142645</v>
      </c>
      <c r="I627" s="12"/>
    </row>
    <row r="628" spans="1:9" x14ac:dyDescent="0.25">
      <c r="A628" s="10"/>
      <c r="C628" s="133">
        <v>17</v>
      </c>
      <c r="D628" s="134">
        <v>993.21</v>
      </c>
      <c r="E628" s="134">
        <v>31.022873157142612</v>
      </c>
      <c r="I628" s="12"/>
    </row>
    <row r="629" spans="1:9" x14ac:dyDescent="0.25">
      <c r="A629" s="10"/>
      <c r="C629" s="133">
        <v>18</v>
      </c>
      <c r="D629" s="134">
        <v>1088.81</v>
      </c>
      <c r="E629" s="134">
        <v>48.609539977143868</v>
      </c>
      <c r="I629" s="12"/>
    </row>
    <row r="630" spans="1:9" x14ac:dyDescent="0.25">
      <c r="A630" s="10"/>
      <c r="C630" s="133">
        <v>19</v>
      </c>
      <c r="D630" s="134">
        <v>1146.5</v>
      </c>
      <c r="E630" s="134">
        <v>51.783558367143996</v>
      </c>
      <c r="I630" s="12"/>
    </row>
    <row r="631" spans="1:9" x14ac:dyDescent="0.25">
      <c r="A631" s="10"/>
      <c r="C631" s="133">
        <v>20</v>
      </c>
      <c r="D631" s="134">
        <v>1143.76</v>
      </c>
      <c r="E631" s="134">
        <v>48.52535496714313</v>
      </c>
      <c r="I631" s="12"/>
    </row>
    <row r="632" spans="1:9" x14ac:dyDescent="0.25">
      <c r="A632" s="10"/>
      <c r="C632" s="133">
        <v>21</v>
      </c>
      <c r="D632" s="134">
        <v>1100.79</v>
      </c>
      <c r="E632" s="134">
        <v>41.70479704714262</v>
      </c>
      <c r="I632" s="12"/>
    </row>
    <row r="633" spans="1:9" x14ac:dyDescent="0.25">
      <c r="A633" s="10"/>
      <c r="C633" s="133">
        <v>22</v>
      </c>
      <c r="D633" s="134">
        <v>999.02</v>
      </c>
      <c r="E633" s="134">
        <v>47.543824027143273</v>
      </c>
      <c r="I633" s="12"/>
    </row>
    <row r="634" spans="1:9" x14ac:dyDescent="0.25">
      <c r="A634" s="10"/>
      <c r="C634" s="133">
        <v>23</v>
      </c>
      <c r="D634" s="134">
        <v>872.15</v>
      </c>
      <c r="E634" s="134">
        <v>33.012272847142867</v>
      </c>
      <c r="I634" s="12"/>
    </row>
    <row r="635" spans="1:9" x14ac:dyDescent="0.25">
      <c r="A635" s="10"/>
      <c r="C635" s="133">
        <v>24</v>
      </c>
      <c r="D635" s="134">
        <v>723.57</v>
      </c>
      <c r="E635" s="134">
        <v>20.647393367143195</v>
      </c>
      <c r="I635" s="12"/>
    </row>
    <row r="636" spans="1:9" x14ac:dyDescent="0.25">
      <c r="A636" s="10"/>
      <c r="C636" s="133">
        <v>25</v>
      </c>
      <c r="D636" s="134">
        <v>652</v>
      </c>
      <c r="E636" s="134">
        <v>18.813748377142929</v>
      </c>
      <c r="I636" s="12"/>
    </row>
    <row r="637" spans="1:9" x14ac:dyDescent="0.25">
      <c r="A637" s="10"/>
      <c r="C637" s="133">
        <v>26</v>
      </c>
      <c r="D637" s="134">
        <v>580.87</v>
      </c>
      <c r="E637" s="134">
        <v>16.290170037142957</v>
      </c>
      <c r="I637" s="12"/>
    </row>
    <row r="638" spans="1:9" x14ac:dyDescent="0.25">
      <c r="A638" s="10"/>
      <c r="C638" s="133">
        <v>27</v>
      </c>
      <c r="D638" s="134">
        <v>550.48</v>
      </c>
      <c r="E638" s="134">
        <v>16.609455467142766</v>
      </c>
      <c r="I638" s="12"/>
    </row>
    <row r="639" spans="1:9" x14ac:dyDescent="0.25">
      <c r="A639" s="10"/>
      <c r="C639" s="133">
        <v>28</v>
      </c>
      <c r="D639" s="134">
        <v>581.15</v>
      </c>
      <c r="E639" s="134">
        <v>17.41621769714277</v>
      </c>
      <c r="I639" s="12"/>
    </row>
    <row r="640" spans="1:9" x14ac:dyDescent="0.25">
      <c r="A640" s="10"/>
      <c r="C640" s="133">
        <v>29</v>
      </c>
      <c r="D640" s="134">
        <v>603.91999999999996</v>
      </c>
      <c r="E640" s="134">
        <v>16.612985057143078</v>
      </c>
      <c r="I640" s="12"/>
    </row>
    <row r="641" spans="1:9" x14ac:dyDescent="0.25">
      <c r="A641" s="10"/>
      <c r="C641" s="133">
        <v>30</v>
      </c>
      <c r="D641" s="134">
        <v>618.12</v>
      </c>
      <c r="E641" s="134">
        <v>16.637396767142945</v>
      </c>
      <c r="I641" s="12"/>
    </row>
    <row r="642" spans="1:9" x14ac:dyDescent="0.25">
      <c r="A642" s="10"/>
      <c r="C642" s="133">
        <v>31</v>
      </c>
      <c r="D642" s="134">
        <v>729.51</v>
      </c>
      <c r="E642" s="134">
        <v>19.346545147142933</v>
      </c>
      <c r="I642" s="12"/>
    </row>
    <row r="643" spans="1:9" x14ac:dyDescent="0.25">
      <c r="A643" s="10"/>
      <c r="C643" s="133">
        <v>32</v>
      </c>
      <c r="D643" s="134">
        <v>944.84</v>
      </c>
      <c r="E643" s="134">
        <v>25.013980577142092</v>
      </c>
      <c r="I643" s="12"/>
    </row>
    <row r="644" spans="1:9" x14ac:dyDescent="0.25">
      <c r="A644" s="10"/>
      <c r="C644" s="133">
        <v>33</v>
      </c>
      <c r="D644" s="134">
        <v>1085.8399999999999</v>
      </c>
      <c r="E644" s="134">
        <v>24.067953577143044</v>
      </c>
      <c r="I644" s="12"/>
    </row>
    <row r="645" spans="1:9" x14ac:dyDescent="0.25">
      <c r="A645" s="10"/>
      <c r="C645" s="133">
        <v>34</v>
      </c>
      <c r="D645" s="134">
        <v>1112.3900000000001</v>
      </c>
      <c r="E645" s="134">
        <v>24.619648607142608</v>
      </c>
      <c r="I645" s="12"/>
    </row>
    <row r="646" spans="1:9" x14ac:dyDescent="0.25">
      <c r="A646" s="10"/>
      <c r="C646" s="133">
        <v>35</v>
      </c>
      <c r="D646" s="134">
        <v>987.43</v>
      </c>
      <c r="E646" s="134">
        <v>19.517750217142748</v>
      </c>
      <c r="I646" s="12"/>
    </row>
    <row r="647" spans="1:9" x14ac:dyDescent="0.25">
      <c r="A647" s="10"/>
      <c r="C647" s="133">
        <v>36</v>
      </c>
      <c r="D647" s="134">
        <v>995.1</v>
      </c>
      <c r="E647" s="134">
        <v>16.440737027142632</v>
      </c>
      <c r="I647" s="12"/>
    </row>
    <row r="648" spans="1:9" x14ac:dyDescent="0.25">
      <c r="A648" s="10"/>
      <c r="C648" s="133">
        <v>37</v>
      </c>
      <c r="D648" s="134">
        <v>940.4</v>
      </c>
      <c r="E648" s="134">
        <v>15.938111137142528</v>
      </c>
      <c r="I648" s="12"/>
    </row>
    <row r="649" spans="1:9" x14ac:dyDescent="0.25">
      <c r="A649" s="10"/>
      <c r="C649" s="133">
        <v>38</v>
      </c>
      <c r="D649" s="134">
        <v>962.98</v>
      </c>
      <c r="E649" s="134">
        <v>15.459394587142924</v>
      </c>
      <c r="I649" s="12"/>
    </row>
    <row r="650" spans="1:9" x14ac:dyDescent="0.25">
      <c r="A650" s="10"/>
      <c r="C650" s="133">
        <v>39</v>
      </c>
      <c r="D650" s="134">
        <v>1121.8699999999999</v>
      </c>
      <c r="E650" s="134">
        <v>15.31730935714279</v>
      </c>
      <c r="I650" s="12"/>
    </row>
    <row r="651" spans="1:9" x14ac:dyDescent="0.25">
      <c r="A651" s="10"/>
      <c r="C651" s="133">
        <v>40</v>
      </c>
      <c r="D651" s="134">
        <v>1010.26</v>
      </c>
      <c r="E651" s="134">
        <v>15.761264147142583</v>
      </c>
      <c r="I651" s="12"/>
    </row>
    <row r="652" spans="1:9" x14ac:dyDescent="0.25">
      <c r="A652" s="10"/>
      <c r="C652" s="133">
        <v>41</v>
      </c>
      <c r="D652" s="134">
        <v>1001.22</v>
      </c>
      <c r="E652" s="134">
        <v>24.089934677143219</v>
      </c>
      <c r="I652" s="12"/>
    </row>
    <row r="653" spans="1:9" x14ac:dyDescent="0.25">
      <c r="A653" s="10"/>
      <c r="C653" s="133">
        <v>42</v>
      </c>
      <c r="D653" s="134">
        <v>1112.51</v>
      </c>
      <c r="E653" s="134">
        <v>30.857700417142041</v>
      </c>
      <c r="I653" s="12"/>
    </row>
    <row r="654" spans="1:9" x14ac:dyDescent="0.25">
      <c r="A654" s="10"/>
      <c r="C654" s="133">
        <v>43</v>
      </c>
      <c r="D654" s="134">
        <v>1134.3900000000001</v>
      </c>
      <c r="E654" s="134">
        <v>27.297910897143083</v>
      </c>
      <c r="I654" s="12"/>
    </row>
    <row r="655" spans="1:9" x14ac:dyDescent="0.25">
      <c r="A655" s="10"/>
      <c r="C655" s="133">
        <v>44</v>
      </c>
      <c r="D655" s="134">
        <v>1123.06</v>
      </c>
      <c r="E655" s="134">
        <v>28.452092207142186</v>
      </c>
      <c r="I655" s="12"/>
    </row>
    <row r="656" spans="1:9" x14ac:dyDescent="0.25">
      <c r="A656" s="10"/>
      <c r="C656" s="133">
        <v>45</v>
      </c>
      <c r="D656" s="134">
        <v>1040.6199999999999</v>
      </c>
      <c r="E656" s="134">
        <v>32.339114287143047</v>
      </c>
      <c r="I656" s="12"/>
    </row>
    <row r="657" spans="1:9" x14ac:dyDescent="0.25">
      <c r="A657" s="10"/>
      <c r="C657" s="133">
        <v>46</v>
      </c>
      <c r="D657" s="134">
        <v>913.76</v>
      </c>
      <c r="E657" s="134">
        <v>30.855827147142008</v>
      </c>
      <c r="I657" s="12"/>
    </row>
    <row r="658" spans="1:9" x14ac:dyDescent="0.25">
      <c r="A658" s="10"/>
      <c r="C658" s="133">
        <v>47</v>
      </c>
      <c r="D658" s="134">
        <v>775.42</v>
      </c>
      <c r="E658" s="134">
        <v>25.773428367142515</v>
      </c>
      <c r="I658" s="12"/>
    </row>
    <row r="659" spans="1:9" x14ac:dyDescent="0.25">
      <c r="A659" s="10"/>
      <c r="C659" s="133">
        <v>48</v>
      </c>
      <c r="D659" s="134">
        <v>581.16</v>
      </c>
      <c r="E659" s="134">
        <v>18.660694757142437</v>
      </c>
      <c r="I659" s="12"/>
    </row>
    <row r="660" spans="1:9" x14ac:dyDescent="0.25">
      <c r="A660" s="10"/>
      <c r="C660" s="133">
        <v>49</v>
      </c>
      <c r="D660" s="134">
        <v>693.82</v>
      </c>
      <c r="E660" s="134">
        <v>17.683189497142962</v>
      </c>
      <c r="I660" s="12"/>
    </row>
    <row r="661" spans="1:9" x14ac:dyDescent="0.25">
      <c r="A661" s="10"/>
      <c r="C661" s="133">
        <v>50</v>
      </c>
      <c r="D661" s="134">
        <v>614.82000000000005</v>
      </c>
      <c r="E661" s="134">
        <v>16.191911087142785</v>
      </c>
      <c r="I661" s="12"/>
    </row>
    <row r="662" spans="1:9" x14ac:dyDescent="0.25">
      <c r="A662" s="10"/>
      <c r="C662" s="133">
        <v>51</v>
      </c>
      <c r="D662" s="134">
        <v>555.74</v>
      </c>
      <c r="E662" s="134">
        <v>14.877136637142371</v>
      </c>
      <c r="I662" s="12"/>
    </row>
    <row r="663" spans="1:9" x14ac:dyDescent="0.25">
      <c r="A663" s="10"/>
      <c r="C663" s="133">
        <v>52</v>
      </c>
      <c r="D663" s="134">
        <v>579.01</v>
      </c>
      <c r="E663" s="134">
        <v>14.667381057142507</v>
      </c>
      <c r="I663" s="12"/>
    </row>
    <row r="664" spans="1:9" x14ac:dyDescent="0.25">
      <c r="A664" s="10"/>
      <c r="C664" s="133">
        <v>53</v>
      </c>
      <c r="D664" s="134">
        <v>586.67999999999995</v>
      </c>
      <c r="E664" s="134">
        <v>16.747721877143022</v>
      </c>
      <c r="I664" s="12"/>
    </row>
    <row r="665" spans="1:9" x14ac:dyDescent="0.25">
      <c r="A665" s="10"/>
      <c r="C665" s="133">
        <v>54</v>
      </c>
      <c r="D665" s="134">
        <v>588.26</v>
      </c>
      <c r="E665" s="134">
        <v>16.653034417142635</v>
      </c>
      <c r="I665" s="12"/>
    </row>
    <row r="666" spans="1:9" x14ac:dyDescent="0.25">
      <c r="A666" s="10"/>
      <c r="C666" s="133">
        <v>55</v>
      </c>
      <c r="D666" s="134">
        <v>672.84</v>
      </c>
      <c r="E666" s="134">
        <v>19.087097927143532</v>
      </c>
      <c r="I666" s="12"/>
    </row>
    <row r="667" spans="1:9" x14ac:dyDescent="0.25">
      <c r="A667" s="10"/>
      <c r="C667" s="133">
        <v>56</v>
      </c>
      <c r="D667" s="134">
        <v>797.91</v>
      </c>
      <c r="E667" s="134">
        <v>22.400739987143197</v>
      </c>
      <c r="I667" s="12"/>
    </row>
    <row r="668" spans="1:9" x14ac:dyDescent="0.25">
      <c r="A668" s="10"/>
      <c r="C668" s="133">
        <v>57</v>
      </c>
      <c r="D668" s="134">
        <v>884.84</v>
      </c>
      <c r="E668" s="134">
        <v>19.790559687141922</v>
      </c>
      <c r="I668" s="12"/>
    </row>
    <row r="669" spans="1:9" x14ac:dyDescent="0.25">
      <c r="A669" s="10"/>
      <c r="C669" s="133">
        <v>58</v>
      </c>
      <c r="D669" s="134">
        <v>975.01</v>
      </c>
      <c r="E669" s="134">
        <v>19.200406167142546</v>
      </c>
      <c r="I669" s="12"/>
    </row>
    <row r="670" spans="1:9" x14ac:dyDescent="0.25">
      <c r="A670" s="10"/>
      <c r="C670" s="133">
        <v>59</v>
      </c>
      <c r="D670" s="134">
        <v>1162.1500000000001</v>
      </c>
      <c r="E670" s="134">
        <v>20.560532917143064</v>
      </c>
      <c r="I670" s="12"/>
    </row>
    <row r="671" spans="1:9" x14ac:dyDescent="0.25">
      <c r="A671" s="10"/>
      <c r="C671" s="133">
        <v>60</v>
      </c>
      <c r="D671" s="134">
        <v>1175.72</v>
      </c>
      <c r="E671" s="134">
        <v>23.153531507142588</v>
      </c>
      <c r="I671" s="12"/>
    </row>
    <row r="672" spans="1:9" x14ac:dyDescent="0.25">
      <c r="A672" s="10"/>
      <c r="C672" s="133">
        <v>61</v>
      </c>
      <c r="D672" s="134">
        <v>1195.52</v>
      </c>
      <c r="E672" s="134">
        <v>24.163199247142984</v>
      </c>
      <c r="I672" s="12"/>
    </row>
    <row r="673" spans="1:9" x14ac:dyDescent="0.25">
      <c r="A673" s="10"/>
      <c r="C673" s="133">
        <v>62</v>
      </c>
      <c r="D673" s="134">
        <v>1224.54</v>
      </c>
      <c r="E673" s="134">
        <v>23.956433747142455</v>
      </c>
      <c r="I673" s="12"/>
    </row>
    <row r="674" spans="1:9" x14ac:dyDescent="0.25">
      <c r="A674" s="10"/>
      <c r="C674" s="133">
        <v>63</v>
      </c>
      <c r="D674" s="134">
        <v>1221.92</v>
      </c>
      <c r="E674" s="134">
        <v>24.100135707142726</v>
      </c>
      <c r="I674" s="12"/>
    </row>
    <row r="675" spans="1:9" x14ac:dyDescent="0.25">
      <c r="A675" s="10"/>
      <c r="C675" s="133">
        <v>64</v>
      </c>
      <c r="D675" s="134">
        <v>1229.45</v>
      </c>
      <c r="E675" s="134">
        <v>22.436244297142821</v>
      </c>
      <c r="I675" s="12"/>
    </row>
    <row r="676" spans="1:9" x14ac:dyDescent="0.25">
      <c r="A676" s="10"/>
      <c r="C676" s="133">
        <v>65</v>
      </c>
      <c r="D676" s="134">
        <v>1195.8699999999999</v>
      </c>
      <c r="E676" s="134">
        <v>25.954074547142682</v>
      </c>
      <c r="I676" s="12"/>
    </row>
    <row r="677" spans="1:9" x14ac:dyDescent="0.25">
      <c r="A677" s="10"/>
      <c r="C677" s="133">
        <v>66</v>
      </c>
      <c r="D677" s="134">
        <v>1146.48</v>
      </c>
      <c r="E677" s="134">
        <v>30.253187627143006</v>
      </c>
      <c r="I677" s="12"/>
    </row>
    <row r="678" spans="1:9" x14ac:dyDescent="0.25">
      <c r="A678" s="10"/>
      <c r="C678" s="133">
        <v>67</v>
      </c>
      <c r="D678" s="134">
        <v>1203.54</v>
      </c>
      <c r="E678" s="134">
        <v>32.298421877143028</v>
      </c>
      <c r="I678" s="12"/>
    </row>
    <row r="679" spans="1:9" x14ac:dyDescent="0.25">
      <c r="A679" s="10"/>
      <c r="C679" s="133">
        <v>68</v>
      </c>
      <c r="D679" s="134">
        <v>1173.42</v>
      </c>
      <c r="E679" s="134">
        <v>32.723555077142692</v>
      </c>
      <c r="I679" s="12"/>
    </row>
    <row r="680" spans="1:9" x14ac:dyDescent="0.25">
      <c r="A680" s="10"/>
      <c r="C680" s="133">
        <v>69</v>
      </c>
      <c r="D680" s="134">
        <v>1137.08</v>
      </c>
      <c r="E680" s="134">
        <v>32.039843367141884</v>
      </c>
      <c r="I680" s="12"/>
    </row>
    <row r="681" spans="1:9" x14ac:dyDescent="0.25">
      <c r="A681" s="10"/>
      <c r="C681" s="133">
        <v>70</v>
      </c>
      <c r="D681" s="134">
        <v>1043.3800000000001</v>
      </c>
      <c r="E681" s="134">
        <v>28.073755807141879</v>
      </c>
      <c r="I681" s="12"/>
    </row>
    <row r="682" spans="1:9" x14ac:dyDescent="0.25">
      <c r="A682" s="10"/>
      <c r="C682" s="133">
        <v>71</v>
      </c>
      <c r="D682" s="134">
        <v>903.65</v>
      </c>
      <c r="E682" s="134">
        <v>28.098311087142747</v>
      </c>
      <c r="I682" s="12"/>
    </row>
    <row r="683" spans="1:9" x14ac:dyDescent="0.25">
      <c r="A683" s="10"/>
      <c r="C683" s="133">
        <v>72</v>
      </c>
      <c r="D683" s="134">
        <v>751.38</v>
      </c>
      <c r="E683" s="134">
        <v>25.285536787142519</v>
      </c>
      <c r="I683" s="12"/>
    </row>
    <row r="684" spans="1:9" x14ac:dyDescent="0.25">
      <c r="A684" s="10"/>
      <c r="C684" s="133">
        <v>73</v>
      </c>
      <c r="D684" s="134">
        <v>684.96</v>
      </c>
      <c r="E684" s="134">
        <v>14.179823507143169</v>
      </c>
      <c r="I684" s="12"/>
    </row>
    <row r="685" spans="1:9" x14ac:dyDescent="0.25">
      <c r="A685" s="10"/>
      <c r="C685" s="133">
        <v>74</v>
      </c>
      <c r="D685" s="134">
        <v>596.91999999999996</v>
      </c>
      <c r="E685" s="134">
        <v>13.510826297143126</v>
      </c>
      <c r="I685" s="12"/>
    </row>
    <row r="686" spans="1:9" x14ac:dyDescent="0.25">
      <c r="A686" s="10"/>
      <c r="C686" s="133">
        <v>75</v>
      </c>
      <c r="D686" s="134">
        <v>577.87</v>
      </c>
      <c r="E686" s="134">
        <v>13.741000427142808</v>
      </c>
      <c r="I686" s="12"/>
    </row>
    <row r="687" spans="1:9" ht="17.25" customHeight="1" x14ac:dyDescent="0.25">
      <c r="A687" s="10"/>
      <c r="C687" s="133">
        <v>76</v>
      </c>
      <c r="D687" s="134">
        <v>602.95000000000005</v>
      </c>
      <c r="E687" s="134">
        <v>14.698131757142846</v>
      </c>
      <c r="I687" s="12"/>
    </row>
    <row r="688" spans="1:9" ht="16.5" customHeight="1" x14ac:dyDescent="0.25">
      <c r="A688" s="10"/>
      <c r="C688" s="133">
        <v>77</v>
      </c>
      <c r="D688" s="134">
        <v>652.37</v>
      </c>
      <c r="E688" s="134">
        <v>14.925411097142842</v>
      </c>
      <c r="I688" s="12"/>
    </row>
    <row r="689" spans="1:9" x14ac:dyDescent="0.25">
      <c r="A689" s="10"/>
      <c r="C689" s="133">
        <v>78</v>
      </c>
      <c r="D689" s="134">
        <v>665.93</v>
      </c>
      <c r="E689" s="134">
        <v>15.233726597143004</v>
      </c>
      <c r="I689" s="12"/>
    </row>
    <row r="690" spans="1:9" x14ac:dyDescent="0.25">
      <c r="A690" s="10"/>
      <c r="C690" s="133">
        <v>79</v>
      </c>
      <c r="D690" s="134">
        <v>831.71</v>
      </c>
      <c r="E690" s="134">
        <v>17.547223797142919</v>
      </c>
      <c r="I690" s="12"/>
    </row>
    <row r="691" spans="1:9" x14ac:dyDescent="0.25">
      <c r="A691" s="10"/>
      <c r="C691" s="133">
        <v>80</v>
      </c>
      <c r="D691" s="134">
        <v>1035.1400000000001</v>
      </c>
      <c r="E691" s="134">
        <v>25.008167597142801</v>
      </c>
      <c r="I691" s="12"/>
    </row>
    <row r="692" spans="1:9" x14ac:dyDescent="0.25">
      <c r="A692" s="10"/>
      <c r="C692" s="133">
        <v>81</v>
      </c>
      <c r="D692" s="134">
        <v>1006.3</v>
      </c>
      <c r="E692" s="134">
        <v>26.10054294714314</v>
      </c>
      <c r="I692" s="12"/>
    </row>
    <row r="693" spans="1:9" x14ac:dyDescent="0.25">
      <c r="A693" s="10"/>
      <c r="C693" s="133">
        <v>82</v>
      </c>
      <c r="D693" s="134">
        <v>951.91</v>
      </c>
      <c r="E693" s="134">
        <v>27.229893497143166</v>
      </c>
      <c r="I693" s="12"/>
    </row>
    <row r="694" spans="1:9" x14ac:dyDescent="0.25">
      <c r="A694" s="10"/>
      <c r="C694" s="133">
        <v>83</v>
      </c>
      <c r="D694" s="134">
        <v>878.08</v>
      </c>
      <c r="E694" s="134">
        <v>26.623783037142857</v>
      </c>
      <c r="I694" s="12"/>
    </row>
    <row r="695" spans="1:9" x14ac:dyDescent="0.25">
      <c r="A695" s="10"/>
      <c r="C695" s="133">
        <v>84</v>
      </c>
      <c r="D695" s="134">
        <v>838.08</v>
      </c>
      <c r="E695" s="134">
        <v>26.692540297142614</v>
      </c>
      <c r="I695" s="12"/>
    </row>
    <row r="696" spans="1:9" x14ac:dyDescent="0.25">
      <c r="A696" s="10"/>
      <c r="C696" s="133">
        <v>85</v>
      </c>
      <c r="D696" s="134">
        <v>827.83</v>
      </c>
      <c r="E696" s="134">
        <v>26.280084057142858</v>
      </c>
      <c r="I696" s="12"/>
    </row>
    <row r="697" spans="1:9" x14ac:dyDescent="0.25">
      <c r="A697" s="10"/>
      <c r="C697" s="133">
        <v>86</v>
      </c>
      <c r="D697" s="134">
        <v>847.18</v>
      </c>
      <c r="E697" s="134">
        <v>27.44170501714234</v>
      </c>
      <c r="I697" s="12"/>
    </row>
    <row r="698" spans="1:9" x14ac:dyDescent="0.25">
      <c r="A698" s="10"/>
      <c r="C698" s="133">
        <v>87</v>
      </c>
      <c r="D698" s="134">
        <v>882.77</v>
      </c>
      <c r="E698" s="134">
        <v>28.050781367142918</v>
      </c>
      <c r="I698" s="12"/>
    </row>
    <row r="699" spans="1:9" x14ac:dyDescent="0.25">
      <c r="A699" s="10"/>
      <c r="C699" s="133">
        <v>88</v>
      </c>
      <c r="D699" s="134">
        <v>921.26</v>
      </c>
      <c r="E699" s="134">
        <v>22.758476227142637</v>
      </c>
      <c r="I699" s="12"/>
    </row>
    <row r="700" spans="1:9" x14ac:dyDescent="0.25">
      <c r="A700" s="10"/>
      <c r="C700" s="133">
        <v>89</v>
      </c>
      <c r="D700" s="134">
        <v>981.87</v>
      </c>
      <c r="E700" s="134">
        <v>23.184165587142388</v>
      </c>
      <c r="I700" s="12"/>
    </row>
    <row r="701" spans="1:9" x14ac:dyDescent="0.25">
      <c r="A701" s="10"/>
      <c r="C701" s="133">
        <v>90</v>
      </c>
      <c r="D701" s="134">
        <v>1143.4000000000001</v>
      </c>
      <c r="E701" s="134">
        <v>27.645051897143048</v>
      </c>
      <c r="I701" s="12"/>
    </row>
    <row r="702" spans="1:9" x14ac:dyDescent="0.25">
      <c r="A702" s="10"/>
      <c r="C702" s="133">
        <v>91</v>
      </c>
      <c r="D702" s="134">
        <v>1274.19</v>
      </c>
      <c r="E702" s="134">
        <v>31.331913247142211</v>
      </c>
      <c r="I702" s="12"/>
    </row>
    <row r="703" spans="1:9" x14ac:dyDescent="0.25">
      <c r="A703" s="10"/>
      <c r="C703" s="133">
        <v>92</v>
      </c>
      <c r="D703" s="134">
        <v>1285.4000000000001</v>
      </c>
      <c r="E703" s="134">
        <v>29.69600900714363</v>
      </c>
      <c r="I703" s="12"/>
    </row>
    <row r="704" spans="1:9" x14ac:dyDescent="0.25">
      <c r="A704" s="10"/>
      <c r="C704" s="133">
        <v>93</v>
      </c>
      <c r="D704" s="134">
        <v>1264.54</v>
      </c>
      <c r="E704" s="134">
        <v>27.736896677143022</v>
      </c>
      <c r="I704" s="12"/>
    </row>
    <row r="705" spans="1:9" x14ac:dyDescent="0.25">
      <c r="A705" s="10"/>
      <c r="C705" s="133">
        <v>94</v>
      </c>
      <c r="D705" s="134">
        <v>1167.3599999999999</v>
      </c>
      <c r="E705" s="134">
        <v>25.27129827714316</v>
      </c>
      <c r="I705" s="12"/>
    </row>
    <row r="706" spans="1:9" x14ac:dyDescent="0.25">
      <c r="A706" s="10"/>
      <c r="C706" s="133">
        <v>95</v>
      </c>
      <c r="D706" s="134">
        <v>993.08</v>
      </c>
      <c r="E706" s="134">
        <v>23.001660947143591</v>
      </c>
      <c r="I706" s="12"/>
    </row>
    <row r="707" spans="1:9" x14ac:dyDescent="0.25">
      <c r="A707" s="10"/>
      <c r="C707" s="133">
        <v>96</v>
      </c>
      <c r="D707" s="134">
        <v>796.39</v>
      </c>
      <c r="E707" s="134">
        <v>21.271188867142428</v>
      </c>
      <c r="I707" s="12"/>
    </row>
    <row r="708" spans="1:9" x14ac:dyDescent="0.25">
      <c r="A708" s="10"/>
      <c r="C708" s="133">
        <v>97</v>
      </c>
      <c r="D708" s="134">
        <v>585.04999999999995</v>
      </c>
      <c r="E708" s="134">
        <v>20.972098927143293</v>
      </c>
      <c r="I708" s="12"/>
    </row>
    <row r="709" spans="1:9" x14ac:dyDescent="0.25">
      <c r="A709" s="10"/>
      <c r="C709" s="133">
        <v>98</v>
      </c>
      <c r="D709" s="134">
        <v>524.34</v>
      </c>
      <c r="E709" s="134">
        <v>16.063686847142549</v>
      </c>
      <c r="I709" s="12"/>
    </row>
    <row r="710" spans="1:9" x14ac:dyDescent="0.25">
      <c r="A710" s="10"/>
      <c r="C710" s="133">
        <v>99</v>
      </c>
      <c r="D710" s="134">
        <v>499.76</v>
      </c>
      <c r="E710" s="134">
        <v>15.78732423714257</v>
      </c>
      <c r="I710" s="12"/>
    </row>
    <row r="711" spans="1:9" x14ac:dyDescent="0.25">
      <c r="A711" s="10"/>
      <c r="C711" s="133">
        <v>100</v>
      </c>
      <c r="D711" s="134">
        <v>527.4</v>
      </c>
      <c r="E711" s="134">
        <v>15.453230497142954</v>
      </c>
      <c r="I711" s="12"/>
    </row>
    <row r="712" spans="1:9" x14ac:dyDescent="0.25">
      <c r="A712" s="10"/>
      <c r="C712" s="133">
        <v>101</v>
      </c>
      <c r="D712" s="134">
        <v>541.14</v>
      </c>
      <c r="E712" s="134">
        <v>15.58251625714297</v>
      </c>
      <c r="I712" s="12"/>
    </row>
    <row r="713" spans="1:9" x14ac:dyDescent="0.25">
      <c r="A713" s="10"/>
      <c r="C713" s="133">
        <v>102</v>
      </c>
      <c r="D713" s="134">
        <v>563</v>
      </c>
      <c r="E713" s="134">
        <v>16.137115027142841</v>
      </c>
      <c r="I713" s="12"/>
    </row>
    <row r="714" spans="1:9" x14ac:dyDescent="0.25">
      <c r="A714" s="10"/>
      <c r="C714" s="133">
        <v>103</v>
      </c>
      <c r="D714" s="134">
        <v>699.47</v>
      </c>
      <c r="E714" s="134">
        <v>19.798641167142819</v>
      </c>
      <c r="I714" s="12"/>
    </row>
    <row r="715" spans="1:9" x14ac:dyDescent="0.25">
      <c r="A715" s="10"/>
      <c r="C715" s="133">
        <v>104</v>
      </c>
      <c r="D715" s="134">
        <v>874.95</v>
      </c>
      <c r="E715" s="134">
        <v>31.687796887142667</v>
      </c>
      <c r="I715" s="12"/>
    </row>
    <row r="716" spans="1:9" x14ac:dyDescent="0.25">
      <c r="A716" s="10"/>
      <c r="C716" s="133">
        <v>105</v>
      </c>
      <c r="D716" s="134">
        <v>982.89</v>
      </c>
      <c r="E716" s="134">
        <v>36.539557297143574</v>
      </c>
      <c r="I716" s="12"/>
    </row>
    <row r="717" spans="1:9" x14ac:dyDescent="0.25">
      <c r="A717" s="10"/>
      <c r="C717" s="133">
        <v>106</v>
      </c>
      <c r="D717" s="134">
        <v>888.63</v>
      </c>
      <c r="E717" s="134">
        <v>30.535194057142462</v>
      </c>
      <c r="I717" s="12"/>
    </row>
    <row r="718" spans="1:9" x14ac:dyDescent="0.25">
      <c r="A718" s="10"/>
      <c r="C718" s="133">
        <v>107</v>
      </c>
      <c r="D718" s="134">
        <v>882.58</v>
      </c>
      <c r="E718" s="134">
        <v>30.87669590714313</v>
      </c>
      <c r="I718" s="12"/>
    </row>
    <row r="719" spans="1:9" x14ac:dyDescent="0.25">
      <c r="A719" s="10"/>
      <c r="C719" s="133">
        <v>108</v>
      </c>
      <c r="D719" s="134">
        <v>871.25</v>
      </c>
      <c r="E719" s="134">
        <v>24.01147365714246</v>
      </c>
      <c r="I719" s="12"/>
    </row>
    <row r="720" spans="1:9" x14ac:dyDescent="0.25">
      <c r="A720" s="10"/>
      <c r="C720" s="133">
        <v>109</v>
      </c>
      <c r="D720" s="134">
        <v>871.31</v>
      </c>
      <c r="E720" s="134">
        <v>26.441710357142256</v>
      </c>
      <c r="I720" s="12"/>
    </row>
    <row r="721" spans="1:9" x14ac:dyDescent="0.25">
      <c r="A721" s="10"/>
      <c r="C721" s="133">
        <v>110</v>
      </c>
      <c r="D721" s="134">
        <v>1041.57</v>
      </c>
      <c r="E721" s="134">
        <v>19.436315737142536</v>
      </c>
      <c r="I721" s="12"/>
    </row>
    <row r="722" spans="1:9" x14ac:dyDescent="0.25">
      <c r="A722" s="10"/>
      <c r="C722" s="133">
        <v>111</v>
      </c>
      <c r="D722" s="134">
        <v>1045.3699999999999</v>
      </c>
      <c r="E722" s="134">
        <v>16.817240827142655</v>
      </c>
      <c r="I722" s="12"/>
    </row>
    <row r="723" spans="1:9" x14ac:dyDescent="0.25">
      <c r="A723" s="10"/>
      <c r="C723" s="133">
        <v>112</v>
      </c>
      <c r="D723" s="134">
        <v>1024.23</v>
      </c>
      <c r="E723" s="134">
        <v>14.645579047142746</v>
      </c>
      <c r="I723" s="12"/>
    </row>
    <row r="724" spans="1:9" x14ac:dyDescent="0.25">
      <c r="A724" s="10"/>
      <c r="C724" s="133">
        <v>113</v>
      </c>
      <c r="D724" s="134">
        <v>993.21</v>
      </c>
      <c r="E724" s="134">
        <v>14.529108877143017</v>
      </c>
      <c r="I724" s="12"/>
    </row>
    <row r="725" spans="1:9" x14ac:dyDescent="0.25">
      <c r="A725" s="10"/>
      <c r="C725" s="133">
        <v>114</v>
      </c>
      <c r="D725" s="134">
        <v>1088.81</v>
      </c>
      <c r="E725" s="134">
        <v>18.178799587142862</v>
      </c>
      <c r="I725" s="12"/>
    </row>
    <row r="726" spans="1:9" x14ac:dyDescent="0.25">
      <c r="A726" s="10"/>
      <c r="C726" s="133">
        <v>115</v>
      </c>
      <c r="D726" s="134">
        <v>1146.5</v>
      </c>
      <c r="E726" s="134">
        <v>21.2362503871434</v>
      </c>
      <c r="I726" s="12"/>
    </row>
    <row r="727" spans="1:9" x14ac:dyDescent="0.25">
      <c r="A727" s="10"/>
      <c r="C727" s="133">
        <v>116</v>
      </c>
      <c r="D727" s="134">
        <v>1143.76</v>
      </c>
      <c r="E727" s="134">
        <v>20.699086557142437</v>
      </c>
      <c r="I727" s="12"/>
    </row>
    <row r="728" spans="1:9" x14ac:dyDescent="0.25">
      <c r="A728" s="10"/>
      <c r="C728" s="133">
        <v>117</v>
      </c>
      <c r="D728" s="134">
        <v>1100.79</v>
      </c>
      <c r="E728" s="134">
        <v>21.19141042714341</v>
      </c>
      <c r="I728" s="12"/>
    </row>
    <row r="729" spans="1:9" x14ac:dyDescent="0.25">
      <c r="A729" s="10"/>
      <c r="C729" s="133">
        <v>118</v>
      </c>
      <c r="D729" s="134">
        <v>999.02</v>
      </c>
      <c r="E729" s="134">
        <v>22.002791737142616</v>
      </c>
      <c r="I729" s="12"/>
    </row>
    <row r="730" spans="1:9" x14ac:dyDescent="0.25">
      <c r="A730" s="10"/>
      <c r="C730" s="133">
        <v>119</v>
      </c>
      <c r="D730" s="134">
        <v>872.15</v>
      </c>
      <c r="E730" s="134">
        <v>15.768379977142899</v>
      </c>
      <c r="I730" s="12"/>
    </row>
    <row r="731" spans="1:9" x14ac:dyDescent="0.25">
      <c r="A731" s="10"/>
      <c r="C731" s="133">
        <v>120</v>
      </c>
      <c r="D731" s="134">
        <v>723.57</v>
      </c>
      <c r="E731" s="134">
        <v>15.594962137142829</v>
      </c>
      <c r="I731" s="12"/>
    </row>
    <row r="732" spans="1:9" x14ac:dyDescent="0.25">
      <c r="A732" s="10"/>
      <c r="C732" s="133">
        <v>121</v>
      </c>
      <c r="D732" s="134">
        <v>652</v>
      </c>
      <c r="E732" s="134">
        <v>15.32706617714291</v>
      </c>
      <c r="I732" s="12"/>
    </row>
    <row r="733" spans="1:9" x14ac:dyDescent="0.25">
      <c r="A733" s="10"/>
      <c r="C733" s="133">
        <v>122</v>
      </c>
      <c r="D733" s="134">
        <v>580.87</v>
      </c>
      <c r="E733" s="134">
        <v>16.47985223714295</v>
      </c>
      <c r="I733" s="12"/>
    </row>
    <row r="734" spans="1:9" x14ac:dyDescent="0.25">
      <c r="A734" s="10"/>
      <c r="C734" s="133">
        <v>123</v>
      </c>
      <c r="D734" s="134">
        <v>550.48</v>
      </c>
      <c r="E734" s="134">
        <v>15.431126977142753</v>
      </c>
      <c r="I734" s="12"/>
    </row>
    <row r="735" spans="1:9" x14ac:dyDescent="0.25">
      <c r="A735" s="10"/>
      <c r="C735" s="133">
        <v>124</v>
      </c>
      <c r="D735" s="134">
        <v>581.15</v>
      </c>
      <c r="E735" s="134">
        <v>14.892993637143036</v>
      </c>
      <c r="I735" s="12"/>
    </row>
    <row r="736" spans="1:9" x14ac:dyDescent="0.25">
      <c r="A736" s="10"/>
      <c r="C736" s="133">
        <v>125</v>
      </c>
      <c r="D736" s="134">
        <v>603.91999999999996</v>
      </c>
      <c r="E736" s="134">
        <v>13.508238097142907</v>
      </c>
      <c r="I736" s="12"/>
    </row>
    <row r="737" spans="1:9" x14ac:dyDescent="0.25">
      <c r="A737" s="10"/>
      <c r="C737" s="133">
        <v>126</v>
      </c>
      <c r="D737" s="134">
        <v>618.12</v>
      </c>
      <c r="E737" s="134">
        <v>15.431018037142508</v>
      </c>
      <c r="I737" s="12"/>
    </row>
    <row r="738" spans="1:9" x14ac:dyDescent="0.25">
      <c r="A738" s="10"/>
      <c r="C738" s="133">
        <v>127</v>
      </c>
      <c r="D738" s="134">
        <v>729.51</v>
      </c>
      <c r="E738" s="134">
        <v>20.421569467142717</v>
      </c>
      <c r="I738" s="12"/>
    </row>
    <row r="739" spans="1:9" x14ac:dyDescent="0.25">
      <c r="A739" s="10"/>
      <c r="C739" s="133">
        <v>128</v>
      </c>
      <c r="D739" s="134">
        <v>944.84</v>
      </c>
      <c r="E739" s="134">
        <v>29.658889807143169</v>
      </c>
      <c r="I739" s="12"/>
    </row>
    <row r="740" spans="1:9" x14ac:dyDescent="0.25">
      <c r="A740" s="10"/>
      <c r="C740" s="133">
        <v>129</v>
      </c>
      <c r="D740" s="134">
        <v>1085.8399999999999</v>
      </c>
      <c r="E740" s="134">
        <v>34.373164027143275</v>
      </c>
      <c r="I740" s="12"/>
    </row>
    <row r="741" spans="1:9" x14ac:dyDescent="0.25">
      <c r="A741" s="10"/>
      <c r="C741" s="133">
        <v>130</v>
      </c>
      <c r="D741" s="134">
        <v>1112.3900000000001</v>
      </c>
      <c r="E741" s="134">
        <v>45.08097183714267</v>
      </c>
      <c r="I741" s="12"/>
    </row>
    <row r="742" spans="1:9" x14ac:dyDescent="0.25">
      <c r="A742" s="10"/>
      <c r="C742" s="133">
        <v>131</v>
      </c>
      <c r="D742" s="134">
        <v>987.43</v>
      </c>
      <c r="E742" s="134">
        <v>41.02730400714313</v>
      </c>
      <c r="I742" s="12"/>
    </row>
    <row r="743" spans="1:9" x14ac:dyDescent="0.25">
      <c r="A743" s="10"/>
      <c r="C743" s="133">
        <v>132</v>
      </c>
      <c r="D743" s="134">
        <v>995.1</v>
      </c>
      <c r="E743" s="134">
        <v>44.554487707142471</v>
      </c>
      <c r="I743" s="12"/>
    </row>
    <row r="744" spans="1:9" x14ac:dyDescent="0.25">
      <c r="A744" s="10"/>
      <c r="C744" s="133">
        <v>133</v>
      </c>
      <c r="D744" s="134">
        <v>940.4</v>
      </c>
      <c r="E744" s="134">
        <v>39.160579117143016</v>
      </c>
      <c r="I744" s="12"/>
    </row>
    <row r="745" spans="1:9" x14ac:dyDescent="0.25">
      <c r="A745" s="10"/>
      <c r="C745" s="133">
        <v>134</v>
      </c>
      <c r="D745" s="134">
        <v>962.98</v>
      </c>
      <c r="E745" s="134">
        <v>33.240314247142351</v>
      </c>
      <c r="I745" s="12"/>
    </row>
    <row r="746" spans="1:9" x14ac:dyDescent="0.25">
      <c r="A746" s="10"/>
      <c r="C746" s="133">
        <v>135</v>
      </c>
      <c r="D746" s="134">
        <v>1121.8699999999999</v>
      </c>
      <c r="E746" s="134">
        <v>20.146404737142802</v>
      </c>
      <c r="I746" s="12"/>
    </row>
    <row r="747" spans="1:9" x14ac:dyDescent="0.25">
      <c r="A747" s="10"/>
      <c r="C747" s="133">
        <v>136</v>
      </c>
      <c r="D747" s="134">
        <v>1010.26</v>
      </c>
      <c r="E747" s="134">
        <v>17.91339262714223</v>
      </c>
      <c r="I747" s="12"/>
    </row>
    <row r="748" spans="1:9" x14ac:dyDescent="0.25">
      <c r="A748" s="10"/>
      <c r="C748" s="133">
        <v>137</v>
      </c>
      <c r="D748" s="134">
        <v>1001.22</v>
      </c>
      <c r="E748" s="134">
        <v>19.46152801714311</v>
      </c>
      <c r="I748" s="12"/>
    </row>
    <row r="749" spans="1:9" x14ac:dyDescent="0.25">
      <c r="A749" s="10"/>
      <c r="C749" s="133">
        <v>138</v>
      </c>
      <c r="D749" s="134">
        <v>1112.51</v>
      </c>
      <c r="E749" s="134">
        <v>22.425540327142244</v>
      </c>
      <c r="I749" s="12"/>
    </row>
    <row r="750" spans="1:9" x14ac:dyDescent="0.25">
      <c r="A750" s="10"/>
      <c r="C750" s="133">
        <v>139</v>
      </c>
      <c r="D750" s="134">
        <v>1134.3900000000001</v>
      </c>
      <c r="E750" s="134">
        <v>23.83703461714299</v>
      </c>
      <c r="I750" s="12"/>
    </row>
    <row r="751" spans="1:9" x14ac:dyDescent="0.25">
      <c r="A751" s="10"/>
      <c r="C751" s="133">
        <v>140</v>
      </c>
      <c r="D751" s="134">
        <v>1123.06</v>
      </c>
      <c r="E751" s="134">
        <v>22.610588207142882</v>
      </c>
      <c r="I751" s="12"/>
    </row>
    <row r="752" spans="1:9" x14ac:dyDescent="0.25">
      <c r="A752" s="10"/>
      <c r="C752" s="133">
        <v>141</v>
      </c>
      <c r="D752" s="134">
        <v>1040.6199999999999</v>
      </c>
      <c r="E752" s="134">
        <v>20.298726767143307</v>
      </c>
      <c r="I752" s="12"/>
    </row>
    <row r="753" spans="1:9" x14ac:dyDescent="0.25">
      <c r="A753" s="10"/>
      <c r="C753" s="133">
        <v>142</v>
      </c>
      <c r="D753" s="134">
        <v>913.76</v>
      </c>
      <c r="E753" s="134">
        <v>22.479971167143049</v>
      </c>
      <c r="I753" s="12"/>
    </row>
    <row r="754" spans="1:9" x14ac:dyDescent="0.25">
      <c r="A754" s="10"/>
      <c r="C754" s="133">
        <v>143</v>
      </c>
      <c r="D754" s="134">
        <v>775.42</v>
      </c>
      <c r="E754" s="134">
        <v>22.555879547142922</v>
      </c>
      <c r="I754" s="12"/>
    </row>
    <row r="755" spans="1:9" x14ac:dyDescent="0.25">
      <c r="A755" s="10"/>
      <c r="C755" s="133">
        <v>144</v>
      </c>
      <c r="D755" s="134">
        <v>581.16</v>
      </c>
      <c r="E755" s="134">
        <v>15.484034287142777</v>
      </c>
      <c r="I755" s="12"/>
    </row>
    <row r="756" spans="1:9" x14ac:dyDescent="0.25">
      <c r="A756" s="10"/>
      <c r="C756" s="133">
        <v>145</v>
      </c>
      <c r="D756" s="134">
        <v>693.82</v>
      </c>
      <c r="E756" s="134">
        <v>27.049566477142776</v>
      </c>
      <c r="I756" s="12"/>
    </row>
    <row r="757" spans="1:9" x14ac:dyDescent="0.25">
      <c r="A757" s="10"/>
      <c r="C757" s="133">
        <v>146</v>
      </c>
      <c r="D757" s="134">
        <v>614.82000000000005</v>
      </c>
      <c r="E757" s="134">
        <v>23.780408147143021</v>
      </c>
      <c r="I757" s="12"/>
    </row>
    <row r="758" spans="1:9" x14ac:dyDescent="0.25">
      <c r="A758" s="10"/>
      <c r="C758" s="133">
        <v>147</v>
      </c>
      <c r="D758" s="134">
        <v>555.74</v>
      </c>
      <c r="E758" s="134">
        <v>21.827058597142923</v>
      </c>
      <c r="I758" s="12"/>
    </row>
    <row r="759" spans="1:9" x14ac:dyDescent="0.25">
      <c r="A759" s="10"/>
      <c r="C759" s="133">
        <v>148</v>
      </c>
      <c r="D759" s="134">
        <v>579.01</v>
      </c>
      <c r="E759" s="134">
        <v>18.888309767142573</v>
      </c>
      <c r="I759" s="12"/>
    </row>
    <row r="760" spans="1:9" x14ac:dyDescent="0.25">
      <c r="A760" s="10"/>
      <c r="C760" s="133">
        <v>149</v>
      </c>
      <c r="D760" s="134">
        <v>586.67999999999995</v>
      </c>
      <c r="E760" s="134">
        <v>16.257676867143005</v>
      </c>
      <c r="I760" s="12"/>
    </row>
    <row r="761" spans="1:9" x14ac:dyDescent="0.25">
      <c r="A761" s="10"/>
      <c r="C761" s="133">
        <v>150</v>
      </c>
      <c r="D761" s="134">
        <v>588.26</v>
      </c>
      <c r="E761" s="134">
        <v>16.964841217142975</v>
      </c>
      <c r="I761" s="12"/>
    </row>
    <row r="762" spans="1:9" x14ac:dyDescent="0.25">
      <c r="A762" s="10"/>
      <c r="C762" s="133">
        <v>151</v>
      </c>
      <c r="D762" s="134">
        <v>672.84</v>
      </c>
      <c r="E762" s="134">
        <v>16.796895437143121</v>
      </c>
      <c r="I762" s="12"/>
    </row>
    <row r="763" spans="1:9" x14ac:dyDescent="0.25">
      <c r="A763" s="10"/>
      <c r="C763" s="133">
        <v>152</v>
      </c>
      <c r="D763" s="134">
        <v>797.91</v>
      </c>
      <c r="E763" s="134">
        <v>18.259666817142943</v>
      </c>
      <c r="I763" s="12"/>
    </row>
    <row r="764" spans="1:9" x14ac:dyDescent="0.25">
      <c r="A764" s="10"/>
      <c r="C764" s="133">
        <v>153</v>
      </c>
      <c r="D764" s="134">
        <v>884.84</v>
      </c>
      <c r="E764" s="134">
        <v>25.001635387143097</v>
      </c>
      <c r="I764" s="12"/>
    </row>
    <row r="765" spans="1:9" x14ac:dyDescent="0.25">
      <c r="A765" s="10"/>
      <c r="C765" s="133">
        <v>154</v>
      </c>
      <c r="D765" s="134">
        <v>975.01</v>
      </c>
      <c r="E765" s="134">
        <v>25.296589407141937</v>
      </c>
      <c r="I765" s="12"/>
    </row>
    <row r="766" spans="1:9" x14ac:dyDescent="0.25">
      <c r="A766" s="10"/>
      <c r="C766" s="133">
        <v>155</v>
      </c>
      <c r="D766" s="134">
        <v>1162.1500000000001</v>
      </c>
      <c r="E766" s="134">
        <v>24.285686997143102</v>
      </c>
      <c r="I766" s="12"/>
    </row>
    <row r="767" spans="1:9" x14ac:dyDescent="0.25">
      <c r="A767" s="10"/>
      <c r="C767" s="133">
        <v>156</v>
      </c>
      <c r="D767" s="134">
        <v>1175.72</v>
      </c>
      <c r="E767" s="134">
        <v>23.385245177142679</v>
      </c>
      <c r="I767" s="12"/>
    </row>
    <row r="768" spans="1:9" x14ac:dyDescent="0.25">
      <c r="A768" s="10"/>
      <c r="C768" s="133">
        <v>157</v>
      </c>
      <c r="D768" s="134">
        <v>1195.52</v>
      </c>
      <c r="E768" s="134">
        <v>23.383181577142295</v>
      </c>
      <c r="I768" s="12"/>
    </row>
    <row r="769" spans="1:9" x14ac:dyDescent="0.25">
      <c r="A769" s="10"/>
      <c r="C769" s="133">
        <v>158</v>
      </c>
      <c r="D769" s="134">
        <v>1224.54</v>
      </c>
      <c r="E769" s="134">
        <v>23.699671677142987</v>
      </c>
      <c r="I769" s="12"/>
    </row>
    <row r="770" spans="1:9" x14ac:dyDescent="0.25">
      <c r="A770" s="10"/>
      <c r="C770" s="133">
        <v>159</v>
      </c>
      <c r="D770" s="134">
        <v>1221.92</v>
      </c>
      <c r="E770" s="134">
        <v>25.531131417142888</v>
      </c>
      <c r="I770" s="12"/>
    </row>
    <row r="771" spans="1:9" x14ac:dyDescent="0.25">
      <c r="A771" s="10"/>
      <c r="C771" s="133">
        <v>160</v>
      </c>
      <c r="D771" s="134">
        <v>1229.45</v>
      </c>
      <c r="E771" s="134">
        <v>22.114322687143158</v>
      </c>
      <c r="I771" s="12"/>
    </row>
    <row r="772" spans="1:9" x14ac:dyDescent="0.25">
      <c r="A772" s="10"/>
      <c r="C772" s="133">
        <v>161</v>
      </c>
      <c r="D772" s="134">
        <v>1195.8699999999999</v>
      </c>
      <c r="E772" s="134">
        <v>18.463913337143367</v>
      </c>
      <c r="I772" s="12"/>
    </row>
    <row r="773" spans="1:9" x14ac:dyDescent="0.25">
      <c r="A773" s="10"/>
      <c r="C773" s="133">
        <v>162</v>
      </c>
      <c r="D773" s="134">
        <v>1146.48</v>
      </c>
      <c r="E773" s="134">
        <v>22.771653817142351</v>
      </c>
      <c r="I773" s="12"/>
    </row>
    <row r="774" spans="1:9" x14ac:dyDescent="0.25">
      <c r="A774" s="10"/>
      <c r="C774" s="133">
        <v>163</v>
      </c>
      <c r="D774" s="134">
        <v>1203.54</v>
      </c>
      <c r="E774" s="134">
        <v>23.500461787142967</v>
      </c>
      <c r="I774" s="12"/>
    </row>
    <row r="775" spans="1:9" x14ac:dyDescent="0.25">
      <c r="A775" s="10"/>
      <c r="C775" s="133">
        <v>164</v>
      </c>
      <c r="D775" s="134">
        <v>1173.42</v>
      </c>
      <c r="E775" s="134">
        <v>20.817492227142793</v>
      </c>
      <c r="I775" s="12"/>
    </row>
    <row r="776" spans="1:9" x14ac:dyDescent="0.25">
      <c r="A776" s="10"/>
      <c r="C776" s="133">
        <v>165</v>
      </c>
      <c r="D776" s="134">
        <v>1137.08</v>
      </c>
      <c r="E776" s="134">
        <v>18.991791917142791</v>
      </c>
      <c r="I776" s="12"/>
    </row>
    <row r="777" spans="1:9" x14ac:dyDescent="0.25">
      <c r="A777" s="10"/>
      <c r="C777" s="133">
        <v>166</v>
      </c>
      <c r="D777" s="134">
        <v>1043.3800000000001</v>
      </c>
      <c r="E777" s="134">
        <v>24.899491737142853</v>
      </c>
      <c r="I777" s="12"/>
    </row>
    <row r="778" spans="1:9" x14ac:dyDescent="0.25">
      <c r="A778" s="10"/>
      <c r="C778" s="133">
        <v>167</v>
      </c>
      <c r="D778" s="134">
        <v>903.65</v>
      </c>
      <c r="E778" s="134">
        <v>24.087016017143014</v>
      </c>
      <c r="I778" s="12"/>
    </row>
    <row r="779" spans="1:9" x14ac:dyDescent="0.25">
      <c r="A779" s="10"/>
      <c r="C779" s="135">
        <v>168</v>
      </c>
      <c r="D779" s="134">
        <v>751.38</v>
      </c>
      <c r="E779" s="134">
        <v>20.889496637142543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409</v>
      </c>
      <c r="C852" s="19" t="s">
        <v>410</v>
      </c>
      <c r="D852" s="19" t="s">
        <v>411</v>
      </c>
      <c r="E852" s="19" t="s">
        <v>412</v>
      </c>
      <c r="F852" s="19" t="s">
        <v>413</v>
      </c>
      <c r="G852" s="19" t="s">
        <v>414</v>
      </c>
      <c r="H852" s="19" t="s">
        <v>415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40</v>
      </c>
      <c r="C854" s="21">
        <v>40</v>
      </c>
      <c r="D854" s="21">
        <v>40</v>
      </c>
      <c r="E854" s="21">
        <v>40</v>
      </c>
      <c r="F854" s="21">
        <v>40</v>
      </c>
      <c r="G854" s="21">
        <v>40</v>
      </c>
      <c r="H854" s="21">
        <v>40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workbookViewId="0">
      <selection sqref="A1:XFD1048576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9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20"/>
      <c r="B2" s="186">
        <f>'[2]Publikime AL'!B2:I2</f>
        <v>45740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9" t="s">
        <v>254</v>
      </c>
      <c r="C4" s="210"/>
      <c r="D4" s="210"/>
      <c r="E4" s="210"/>
      <c r="F4" s="210"/>
      <c r="G4" s="211"/>
      <c r="H4" s="214" t="s">
        <v>4</v>
      </c>
      <c r="I4" s="21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9" t="s">
        <v>256</v>
      </c>
      <c r="C6" s="210"/>
      <c r="D6" s="210"/>
      <c r="E6" s="210"/>
      <c r="F6" s="210"/>
      <c r="G6" s="211"/>
      <c r="H6" s="13">
        <f>'[2]Publikime AL'!H6</f>
        <v>23902.97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9" t="s">
        <v>258</v>
      </c>
      <c r="C8" s="210"/>
      <c r="D8" s="210"/>
      <c r="E8" s="210"/>
      <c r="F8" s="210"/>
      <c r="G8" s="210"/>
      <c r="H8" s="211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tr">
        <f>'[2]Publikime AL'!B10</f>
        <v>24/03/2025</v>
      </c>
      <c r="C10" s="19" t="str">
        <f>'[2]Publikime AL'!C10</f>
        <v>25/03/2025</v>
      </c>
      <c r="D10" s="19" t="str">
        <f>'[2]Publikime AL'!D10</f>
        <v>26/03/2025</v>
      </c>
      <c r="E10" s="19" t="str">
        <f>'[2]Publikime AL'!E10</f>
        <v>27/03/2025</v>
      </c>
      <c r="F10" s="19" t="str">
        <f>'[2]Publikime AL'!F10</f>
        <v>28/03/2025</v>
      </c>
      <c r="G10" s="19" t="str">
        <f>'[2]Publikime AL'!G10</f>
        <v>29/03/2025</v>
      </c>
      <c r="H10" s="19" t="str">
        <f>'[2]Publikime AL'!H10</f>
        <v>30/03/2025</v>
      </c>
      <c r="I10" s="12"/>
    </row>
    <row r="11" spans="1:10" x14ac:dyDescent="0.25">
      <c r="A11" s="157" t="s">
        <v>11</v>
      </c>
      <c r="B11" s="19">
        <f>[2]!Table1[[#This Row],[0.1.1900]]</f>
        <v>500</v>
      </c>
      <c r="C11" s="19">
        <f>[2]!Table1[[#This Row],[10-27-2020]]</f>
        <v>500</v>
      </c>
      <c r="D11" s="19">
        <f>[2]!Table1[[#This Row],[10-28-2020]]</f>
        <v>500</v>
      </c>
      <c r="E11" s="19">
        <f>[2]!Table1[[#This Row],[10-29-2020]]</f>
        <v>500</v>
      </c>
      <c r="F11" s="19">
        <f>[2]!Table1[[#This Row],[10-30-2020]]</f>
        <v>500</v>
      </c>
      <c r="G11" s="19">
        <f>[2]!Table1[[#This Row],[10-31-2020]]</f>
        <v>500</v>
      </c>
      <c r="H11" s="19">
        <f>[2]!Table1[[#This Row],[11-1-2020]]</f>
        <v>500</v>
      </c>
      <c r="I11" s="12"/>
    </row>
    <row r="12" spans="1:10" x14ac:dyDescent="0.25">
      <c r="A12" s="157" t="s">
        <v>12</v>
      </c>
      <c r="B12" s="19">
        <f>[2]!Table1[[#This Row],[0.1.1900]]</f>
        <v>1250</v>
      </c>
      <c r="C12" s="19">
        <f>[2]!Table1[[#This Row],[10-27-2020]]</f>
        <v>1250</v>
      </c>
      <c r="D12" s="19">
        <f>[2]!Table1[[#This Row],[10-28-2020]]</f>
        <v>1250</v>
      </c>
      <c r="E12" s="19">
        <f>[2]!Table1[[#This Row],[10-29-2020]]</f>
        <v>1250</v>
      </c>
      <c r="F12" s="19">
        <f>[2]!Table1[[#This Row],[10-30-2020]]</f>
        <v>1250</v>
      </c>
      <c r="G12" s="19">
        <f>[2]!Table1[[#This Row],[10-31-2020]]</f>
        <v>1250</v>
      </c>
      <c r="H12" s="19">
        <f>[2]!Table1[[#This Row],[11-1-2020]]</f>
        <v>1250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9" t="s">
        <v>261</v>
      </c>
      <c r="C15" s="210"/>
      <c r="D15" s="210"/>
      <c r="E15" s="210"/>
      <c r="F15" s="210"/>
      <c r="G15" s="211"/>
      <c r="H15" s="214" t="s">
        <v>7</v>
      </c>
      <c r="I15" s="21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f>'[3]Publikime AL'!D40</f>
        <v>1</v>
      </c>
      <c r="E17" s="19">
        <f>'[3]Publikime AL'!E40</f>
        <v>2</v>
      </c>
      <c r="F17" s="19">
        <f>'[3]Publikime AL'!F40</f>
        <v>3</v>
      </c>
      <c r="G17" s="19">
        <f>'[3]Publikime AL'!G40</f>
        <v>4</v>
      </c>
      <c r="I17" s="12"/>
    </row>
    <row r="18" spans="1:9" x14ac:dyDescent="0.25">
      <c r="A18" s="10"/>
      <c r="C18" s="28" t="s">
        <v>11</v>
      </c>
      <c r="D18" s="19">
        <f>'[2]Publikime AL'!D41</f>
        <v>500</v>
      </c>
      <c r="E18" s="19">
        <f>'[2]Publikime AL'!E41</f>
        <v>500</v>
      </c>
      <c r="F18" s="19">
        <f>'[2]Publikime AL'!F41</f>
        <v>500</v>
      </c>
      <c r="G18" s="19">
        <f>'[2]Publikime AL'!G41</f>
        <v>500</v>
      </c>
      <c r="I18" s="12"/>
    </row>
    <row r="19" spans="1:9" x14ac:dyDescent="0.25">
      <c r="A19" s="10"/>
      <c r="C19" s="28" t="s">
        <v>12</v>
      </c>
      <c r="D19" s="19">
        <f>'[2]Publikime AL'!D42</f>
        <v>1250</v>
      </c>
      <c r="E19" s="19">
        <f>'[2]Publikime AL'!E42</f>
        <v>1250</v>
      </c>
      <c r="F19" s="19">
        <f>'[2]Publikime AL'!F42</f>
        <v>1250</v>
      </c>
      <c r="G19" s="19">
        <f>'[2]Publikime AL'!G42</f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9" t="s">
        <v>261</v>
      </c>
      <c r="C22" s="210"/>
      <c r="D22" s="210"/>
      <c r="E22" s="210"/>
      <c r="F22" s="210"/>
      <c r="G22" s="211"/>
      <c r="H22" s="214" t="s">
        <v>7</v>
      </c>
      <c r="I22" s="21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21">
        <f>YEAR(B2)</f>
        <v>2025</v>
      </c>
      <c r="D24" s="222"/>
      <c r="E24" s="22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f>'[2]Publikime AL'!D72</f>
        <v>550</v>
      </c>
      <c r="E26" s="134">
        <f>'[2]Publikime AL'!E72</f>
        <v>1300</v>
      </c>
      <c r="G26" s="11"/>
      <c r="I26" s="34"/>
    </row>
    <row r="27" spans="1:9" x14ac:dyDescent="0.25">
      <c r="A27" s="10"/>
      <c r="C27" s="28">
        <v>2</v>
      </c>
      <c r="D27" s="134">
        <f>'[2]Publikime AL'!D73</f>
        <v>550</v>
      </c>
      <c r="E27" s="134">
        <f>'[2]Publikime AL'!E73</f>
        <v>1350</v>
      </c>
      <c r="G27" s="11"/>
      <c r="I27" s="34"/>
    </row>
    <row r="28" spans="1:9" x14ac:dyDescent="0.25">
      <c r="A28" s="10"/>
      <c r="C28" s="28">
        <v>3</v>
      </c>
      <c r="D28" s="134">
        <f>'[2]Publikime AL'!D74</f>
        <v>550</v>
      </c>
      <c r="E28" s="134">
        <f>'[2]Publikime AL'!E74</f>
        <v>1450</v>
      </c>
      <c r="G28" s="11"/>
      <c r="I28" s="34"/>
    </row>
    <row r="29" spans="1:9" x14ac:dyDescent="0.25">
      <c r="A29" s="10"/>
      <c r="C29" s="28">
        <v>4</v>
      </c>
      <c r="D29" s="134">
        <f>'[2]Publikime AL'!D75</f>
        <v>600</v>
      </c>
      <c r="E29" s="134">
        <f>'[2]Publikime AL'!E75</f>
        <v>1600</v>
      </c>
      <c r="G29" s="11"/>
      <c r="I29" s="34"/>
    </row>
    <row r="30" spans="1:9" x14ac:dyDescent="0.25">
      <c r="A30" s="10"/>
      <c r="C30" s="28">
        <v>5</v>
      </c>
      <c r="D30" s="134">
        <f>'[2]Publikime AL'!D76</f>
        <v>600</v>
      </c>
      <c r="E30" s="134">
        <f>'[2]Publikime AL'!E76</f>
        <v>1650</v>
      </c>
      <c r="G30" s="11"/>
      <c r="I30" s="34"/>
    </row>
    <row r="31" spans="1:9" x14ac:dyDescent="0.25">
      <c r="A31" s="10"/>
      <c r="C31" s="28">
        <f t="shared" ref="C31:C77" si="0">C30+1</f>
        <v>6</v>
      </c>
      <c r="D31" s="134">
        <f>'[2]Publikime AL'!D77</f>
        <v>550</v>
      </c>
      <c r="E31" s="134">
        <f>'[2]Publikime AL'!E77</f>
        <v>1500</v>
      </c>
      <c r="G31" s="11"/>
      <c r="I31" s="34"/>
    </row>
    <row r="32" spans="1:9" x14ac:dyDescent="0.25">
      <c r="A32" s="10"/>
      <c r="C32" s="28">
        <f t="shared" si="0"/>
        <v>7</v>
      </c>
      <c r="D32" s="134">
        <f>'[2]Publikime AL'!D78</f>
        <v>550</v>
      </c>
      <c r="E32" s="134">
        <f>'[2]Publikime AL'!E78</f>
        <v>1450</v>
      </c>
      <c r="G32" s="11"/>
      <c r="I32" s="34"/>
    </row>
    <row r="33" spans="1:9" x14ac:dyDescent="0.25">
      <c r="A33" s="10"/>
      <c r="C33" s="28">
        <f t="shared" si="0"/>
        <v>8</v>
      </c>
      <c r="D33" s="134">
        <f>'[2]Publikime AL'!D79</f>
        <v>550</v>
      </c>
      <c r="E33" s="134">
        <f>'[2]Publikime AL'!E79</f>
        <v>1400</v>
      </c>
      <c r="G33" s="11"/>
      <c r="I33" s="34"/>
    </row>
    <row r="34" spans="1:9" x14ac:dyDescent="0.25">
      <c r="A34" s="10"/>
      <c r="C34" s="28">
        <f t="shared" si="0"/>
        <v>9</v>
      </c>
      <c r="D34" s="134">
        <f>'[2]Publikime AL'!D80</f>
        <v>550</v>
      </c>
      <c r="E34" s="134">
        <f>'[2]Publikime AL'!E80</f>
        <v>1300</v>
      </c>
      <c r="G34" s="11"/>
      <c r="I34" s="34"/>
    </row>
    <row r="35" spans="1:9" x14ac:dyDescent="0.25">
      <c r="A35" s="10"/>
      <c r="C35" s="28">
        <f t="shared" si="0"/>
        <v>10</v>
      </c>
      <c r="D35" s="134">
        <f>'[2]Publikime AL'!D81</f>
        <v>550</v>
      </c>
      <c r="E35" s="134">
        <f>'[2]Publikime AL'!E81</f>
        <v>1250</v>
      </c>
      <c r="G35" s="11"/>
      <c r="I35" s="34"/>
    </row>
    <row r="36" spans="1:9" x14ac:dyDescent="0.25">
      <c r="A36" s="10"/>
      <c r="C36" s="28">
        <f t="shared" si="0"/>
        <v>11</v>
      </c>
      <c r="D36" s="134">
        <f>'[2]Publikime AL'!D82</f>
        <v>550</v>
      </c>
      <c r="E36" s="134">
        <f>'[2]Publikime AL'!E82</f>
        <v>1250</v>
      </c>
      <c r="G36" s="11"/>
      <c r="I36" s="34"/>
    </row>
    <row r="37" spans="1:9" x14ac:dyDescent="0.25">
      <c r="A37" s="10"/>
      <c r="C37" s="28">
        <f t="shared" si="0"/>
        <v>12</v>
      </c>
      <c r="D37" s="134">
        <f>'[2]Publikime AL'!D83</f>
        <v>550</v>
      </c>
      <c r="E37" s="134">
        <f>'[2]Publikime AL'!E83</f>
        <v>1250</v>
      </c>
      <c r="G37" s="11"/>
      <c r="I37" s="34"/>
    </row>
    <row r="38" spans="1:9" ht="15.75" customHeight="1" x14ac:dyDescent="0.25">
      <c r="A38" s="10"/>
      <c r="C38" s="28">
        <f t="shared" si="0"/>
        <v>13</v>
      </c>
      <c r="D38" s="134">
        <f>'[2]Publikime AL'!D84</f>
        <v>550</v>
      </c>
      <c r="E38" s="134">
        <f>'[2]Publikime AL'!E84</f>
        <v>1200</v>
      </c>
      <c r="G38" s="11"/>
      <c r="I38" s="34"/>
    </row>
    <row r="39" spans="1:9" x14ac:dyDescent="0.25">
      <c r="A39" s="10"/>
      <c r="C39" s="28">
        <f t="shared" si="0"/>
        <v>14</v>
      </c>
      <c r="D39" s="134">
        <f>'[2]Publikime AL'!D85</f>
        <v>550</v>
      </c>
      <c r="E39" s="134">
        <f>'[2]Publikime AL'!E85</f>
        <v>1200</v>
      </c>
      <c r="G39" s="11"/>
      <c r="I39" s="34"/>
    </row>
    <row r="40" spans="1:9" x14ac:dyDescent="0.25">
      <c r="A40" s="10"/>
      <c r="C40" s="28">
        <f t="shared" si="0"/>
        <v>15</v>
      </c>
      <c r="D40" s="134">
        <f>'[2]Publikime AL'!D86</f>
        <v>550</v>
      </c>
      <c r="E40" s="134">
        <f>'[2]Publikime AL'!E86</f>
        <v>1150</v>
      </c>
      <c r="G40" s="11"/>
      <c r="I40" s="34"/>
    </row>
    <row r="41" spans="1:9" x14ac:dyDescent="0.25">
      <c r="A41" s="10"/>
      <c r="C41" s="28">
        <f t="shared" si="0"/>
        <v>16</v>
      </c>
      <c r="D41" s="134">
        <f>'[2]Publikime AL'!D87</f>
        <v>550</v>
      </c>
      <c r="E41" s="134">
        <f>'[2]Publikime AL'!E87</f>
        <v>1100</v>
      </c>
      <c r="G41" s="11"/>
      <c r="I41" s="34"/>
    </row>
    <row r="42" spans="1:9" x14ac:dyDescent="0.25">
      <c r="A42" s="10"/>
      <c r="C42" s="28">
        <f t="shared" si="0"/>
        <v>17</v>
      </c>
      <c r="D42" s="134">
        <f>'[2]Publikime AL'!D88</f>
        <v>550</v>
      </c>
      <c r="E42" s="134">
        <f>'[2]Publikime AL'!E88</f>
        <v>1100</v>
      </c>
      <c r="G42" s="11"/>
      <c r="I42" s="34"/>
    </row>
    <row r="43" spans="1:9" x14ac:dyDescent="0.25">
      <c r="A43" s="10"/>
      <c r="C43" s="28">
        <f t="shared" si="0"/>
        <v>18</v>
      </c>
      <c r="D43" s="134">
        <f>'[2]Publikime AL'!D89</f>
        <v>550</v>
      </c>
      <c r="E43" s="134">
        <f>'[2]Publikime AL'!E89</f>
        <v>1050</v>
      </c>
      <c r="G43" s="11"/>
      <c r="I43" s="34"/>
    </row>
    <row r="44" spans="1:9" x14ac:dyDescent="0.25">
      <c r="A44" s="10"/>
      <c r="C44" s="28">
        <f t="shared" si="0"/>
        <v>19</v>
      </c>
      <c r="D44" s="134">
        <f>'[2]Publikime AL'!D90</f>
        <v>550</v>
      </c>
      <c r="E44" s="134">
        <f>'[2]Publikime AL'!E90</f>
        <v>1050</v>
      </c>
      <c r="G44" s="11"/>
      <c r="I44" s="34"/>
    </row>
    <row r="45" spans="1:9" x14ac:dyDescent="0.25">
      <c r="A45" s="10"/>
      <c r="C45" s="28">
        <f t="shared" si="0"/>
        <v>20</v>
      </c>
      <c r="D45" s="134">
        <f>'[2]Publikime AL'!D91</f>
        <v>510</v>
      </c>
      <c r="E45" s="134">
        <f>'[2]Publikime AL'!E91</f>
        <v>1000</v>
      </c>
      <c r="G45" s="11"/>
      <c r="I45" s="34"/>
    </row>
    <row r="46" spans="1:9" x14ac:dyDescent="0.25">
      <c r="A46" s="10"/>
      <c r="C46" s="28">
        <f t="shared" si="0"/>
        <v>21</v>
      </c>
      <c r="D46" s="134">
        <f>'[2]Publikime AL'!D92</f>
        <v>510</v>
      </c>
      <c r="E46" s="134">
        <f>'[2]Publikime AL'!E92</f>
        <v>1000</v>
      </c>
      <c r="G46" s="11"/>
      <c r="I46" s="34"/>
    </row>
    <row r="47" spans="1:9" x14ac:dyDescent="0.25">
      <c r="A47" s="10"/>
      <c r="C47" s="28">
        <f t="shared" si="0"/>
        <v>22</v>
      </c>
      <c r="D47" s="134">
        <f>'[2]Publikime AL'!D93</f>
        <v>550</v>
      </c>
      <c r="E47" s="134">
        <f>'[2]Publikime AL'!E93</f>
        <v>1050</v>
      </c>
      <c r="G47" s="11"/>
      <c r="I47" s="34"/>
    </row>
    <row r="48" spans="1:9" x14ac:dyDescent="0.25">
      <c r="A48" s="10"/>
      <c r="C48" s="28">
        <f t="shared" si="0"/>
        <v>23</v>
      </c>
      <c r="D48" s="134">
        <f>'[2]Publikime AL'!D94</f>
        <v>510</v>
      </c>
      <c r="E48" s="134">
        <f>'[2]Publikime AL'!E94</f>
        <v>990</v>
      </c>
      <c r="G48" s="11"/>
      <c r="I48" s="34"/>
    </row>
    <row r="49" spans="1:9" x14ac:dyDescent="0.25">
      <c r="A49" s="10"/>
      <c r="C49" s="28">
        <f t="shared" si="0"/>
        <v>24</v>
      </c>
      <c r="D49" s="134">
        <f>'[2]Publikime AL'!D95</f>
        <v>550</v>
      </c>
      <c r="E49" s="134">
        <f>'[2]Publikime AL'!E95</f>
        <v>1100</v>
      </c>
      <c r="G49" s="11"/>
      <c r="I49" s="34"/>
    </row>
    <row r="50" spans="1:9" x14ac:dyDescent="0.25">
      <c r="A50" s="10"/>
      <c r="C50" s="28">
        <f t="shared" si="0"/>
        <v>25</v>
      </c>
      <c r="D50" s="134">
        <f>'[2]Publikime AL'!D96</f>
        <v>550</v>
      </c>
      <c r="E50" s="134">
        <f>'[2]Publikime AL'!E96</f>
        <v>1100</v>
      </c>
      <c r="G50" s="11"/>
      <c r="I50" s="34"/>
    </row>
    <row r="51" spans="1:9" x14ac:dyDescent="0.25">
      <c r="A51" s="10"/>
      <c r="C51" s="28">
        <f t="shared" si="0"/>
        <v>26</v>
      </c>
      <c r="D51" s="134">
        <f>'[2]Publikime AL'!D97</f>
        <v>600</v>
      </c>
      <c r="E51" s="134">
        <f>'[2]Publikime AL'!E97</f>
        <v>1150</v>
      </c>
      <c r="G51" s="11"/>
      <c r="I51" s="34"/>
    </row>
    <row r="52" spans="1:9" x14ac:dyDescent="0.25">
      <c r="A52" s="10"/>
      <c r="C52" s="28">
        <f t="shared" si="0"/>
        <v>27</v>
      </c>
      <c r="D52" s="134">
        <f>'[2]Publikime AL'!D98</f>
        <v>600</v>
      </c>
      <c r="E52" s="134">
        <f>'[2]Publikime AL'!E98</f>
        <v>1150</v>
      </c>
      <c r="G52" s="11"/>
      <c r="I52" s="34"/>
    </row>
    <row r="53" spans="1:9" x14ac:dyDescent="0.25">
      <c r="A53" s="10"/>
      <c r="C53" s="28">
        <f t="shared" si="0"/>
        <v>28</v>
      </c>
      <c r="D53" s="134">
        <f>'[2]Publikime AL'!D99</f>
        <v>600</v>
      </c>
      <c r="E53" s="134">
        <f>'[2]Publikime AL'!E99</f>
        <v>1200</v>
      </c>
      <c r="G53" s="11"/>
      <c r="I53" s="34"/>
    </row>
    <row r="54" spans="1:9" x14ac:dyDescent="0.25">
      <c r="A54" s="10"/>
      <c r="C54" s="28">
        <f t="shared" si="0"/>
        <v>29</v>
      </c>
      <c r="D54" s="134">
        <f>'[2]Publikime AL'!D100</f>
        <v>600</v>
      </c>
      <c r="E54" s="134">
        <f>'[2]Publikime AL'!E100</f>
        <v>1200</v>
      </c>
      <c r="G54" s="11"/>
      <c r="I54" s="34"/>
    </row>
    <row r="55" spans="1:9" x14ac:dyDescent="0.25">
      <c r="A55" s="10"/>
      <c r="C55" s="28">
        <f t="shared" si="0"/>
        <v>30</v>
      </c>
      <c r="D55" s="134">
        <f>'[2]Publikime AL'!D101</f>
        <v>600</v>
      </c>
      <c r="E55" s="134">
        <f>'[2]Publikime AL'!E101</f>
        <v>1200</v>
      </c>
      <c r="G55" s="11"/>
      <c r="I55" s="34"/>
    </row>
    <row r="56" spans="1:9" x14ac:dyDescent="0.25">
      <c r="A56" s="10"/>
      <c r="C56" s="28">
        <f t="shared" si="0"/>
        <v>31</v>
      </c>
      <c r="D56" s="134">
        <f>'[2]Publikime AL'!D102</f>
        <v>650</v>
      </c>
      <c r="E56" s="134">
        <f>'[2]Publikime AL'!E102</f>
        <v>1200</v>
      </c>
      <c r="G56" s="11"/>
      <c r="I56" s="34"/>
    </row>
    <row r="57" spans="1:9" x14ac:dyDescent="0.25">
      <c r="A57" s="10"/>
      <c r="C57" s="28">
        <f t="shared" si="0"/>
        <v>32</v>
      </c>
      <c r="D57" s="134">
        <f>'[2]Publikime AL'!D103</f>
        <v>650</v>
      </c>
      <c r="E57" s="134">
        <f>'[2]Publikime AL'!E103</f>
        <v>1200</v>
      </c>
      <c r="G57" s="11"/>
      <c r="I57" s="34"/>
    </row>
    <row r="58" spans="1:9" x14ac:dyDescent="0.25">
      <c r="A58" s="10"/>
      <c r="C58" s="28">
        <f t="shared" si="0"/>
        <v>33</v>
      </c>
      <c r="D58" s="134">
        <f>'[2]Publikime AL'!D104</f>
        <v>630</v>
      </c>
      <c r="E58" s="134">
        <f>'[2]Publikime AL'!E104</f>
        <v>1200</v>
      </c>
      <c r="G58" s="11"/>
      <c r="I58" s="34"/>
    </row>
    <row r="59" spans="1:9" x14ac:dyDescent="0.25">
      <c r="A59" s="10"/>
      <c r="C59" s="28">
        <f t="shared" si="0"/>
        <v>34</v>
      </c>
      <c r="D59" s="134">
        <f>'[2]Publikime AL'!D105</f>
        <v>550</v>
      </c>
      <c r="E59" s="134">
        <f>'[2]Publikime AL'!E105</f>
        <v>1100</v>
      </c>
      <c r="G59" s="11"/>
      <c r="I59" s="34"/>
    </row>
    <row r="60" spans="1:9" x14ac:dyDescent="0.25">
      <c r="A60" s="10"/>
      <c r="C60" s="28">
        <f t="shared" si="0"/>
        <v>35</v>
      </c>
      <c r="D60" s="134">
        <f>'[2]Publikime AL'!D106</f>
        <v>550</v>
      </c>
      <c r="E60" s="134">
        <f>'[2]Publikime AL'!E106</f>
        <v>1050</v>
      </c>
      <c r="G60" s="11"/>
      <c r="I60" s="34"/>
    </row>
    <row r="61" spans="1:9" x14ac:dyDescent="0.25">
      <c r="A61" s="10"/>
      <c r="C61" s="28">
        <f t="shared" si="0"/>
        <v>36</v>
      </c>
      <c r="D61" s="134">
        <f>'[2]Publikime AL'!D107</f>
        <v>510</v>
      </c>
      <c r="E61" s="134">
        <f>'[2]Publikime AL'!E107</f>
        <v>1000</v>
      </c>
      <c r="G61" s="11"/>
      <c r="I61" s="34"/>
    </row>
    <row r="62" spans="1:9" x14ac:dyDescent="0.25">
      <c r="A62" s="10"/>
      <c r="C62" s="28">
        <f t="shared" si="0"/>
        <v>37</v>
      </c>
      <c r="D62" s="134">
        <f>'[2]Publikime AL'!D108</f>
        <v>550</v>
      </c>
      <c r="E62" s="134">
        <f>'[2]Publikime AL'!E108</f>
        <v>1050</v>
      </c>
      <c r="G62" s="11"/>
      <c r="I62" s="34"/>
    </row>
    <row r="63" spans="1:9" x14ac:dyDescent="0.25">
      <c r="A63" s="10"/>
      <c r="C63" s="28">
        <f t="shared" si="0"/>
        <v>38</v>
      </c>
      <c r="D63" s="134">
        <f>'[2]Publikime AL'!D109</f>
        <v>550</v>
      </c>
      <c r="E63" s="134">
        <f>'[2]Publikime AL'!E109</f>
        <v>1100</v>
      </c>
      <c r="G63" s="11"/>
      <c r="I63" s="34"/>
    </row>
    <row r="64" spans="1:9" x14ac:dyDescent="0.25">
      <c r="A64" s="10"/>
      <c r="C64" s="28">
        <f t="shared" si="0"/>
        <v>39</v>
      </c>
      <c r="D64" s="134">
        <f>'[2]Publikime AL'!D110</f>
        <v>510</v>
      </c>
      <c r="E64" s="134">
        <f>'[2]Publikime AL'!E110</f>
        <v>1050</v>
      </c>
      <c r="G64" s="11"/>
      <c r="I64" s="34"/>
    </row>
    <row r="65" spans="1:9" x14ac:dyDescent="0.25">
      <c r="A65" s="10"/>
      <c r="C65" s="28">
        <f t="shared" si="0"/>
        <v>40</v>
      </c>
      <c r="D65" s="134">
        <f>'[2]Publikime AL'!D111</f>
        <v>550</v>
      </c>
      <c r="E65" s="134">
        <f>'[2]Publikime AL'!E111</f>
        <v>1100</v>
      </c>
      <c r="G65" s="11"/>
      <c r="I65" s="34"/>
    </row>
    <row r="66" spans="1:9" x14ac:dyDescent="0.25">
      <c r="A66" s="10"/>
      <c r="C66" s="28">
        <f t="shared" si="0"/>
        <v>41</v>
      </c>
      <c r="D66" s="134">
        <f>'[2]Publikime AL'!D112</f>
        <v>550</v>
      </c>
      <c r="E66" s="134">
        <f>'[2]Publikime AL'!E112</f>
        <v>1100</v>
      </c>
      <c r="G66" s="11"/>
      <c r="I66" s="34"/>
    </row>
    <row r="67" spans="1:9" x14ac:dyDescent="0.25">
      <c r="A67" s="10"/>
      <c r="C67" s="28">
        <f t="shared" si="0"/>
        <v>42</v>
      </c>
      <c r="D67" s="134">
        <f>'[2]Publikime AL'!D113</f>
        <v>550</v>
      </c>
      <c r="E67" s="134">
        <f>'[2]Publikime AL'!E113</f>
        <v>1100</v>
      </c>
      <c r="G67" s="11"/>
      <c r="I67" s="34"/>
    </row>
    <row r="68" spans="1:9" ht="15.75" customHeight="1" x14ac:dyDescent="0.25">
      <c r="A68" s="10"/>
      <c r="C68" s="28">
        <f t="shared" si="0"/>
        <v>43</v>
      </c>
      <c r="D68" s="134">
        <f>'[2]Publikime AL'!D114</f>
        <v>550</v>
      </c>
      <c r="E68" s="134">
        <f>'[2]Publikime AL'!E114</f>
        <v>1150</v>
      </c>
      <c r="G68" s="11"/>
      <c r="I68" s="34"/>
    </row>
    <row r="69" spans="1:9" x14ac:dyDescent="0.25">
      <c r="A69" s="10"/>
      <c r="C69" s="28">
        <f t="shared" si="0"/>
        <v>44</v>
      </c>
      <c r="D69" s="134">
        <f>'[2]Publikime AL'!D115</f>
        <v>550</v>
      </c>
      <c r="E69" s="134">
        <f>'[2]Publikime AL'!E115</f>
        <v>1200</v>
      </c>
      <c r="G69" s="11"/>
      <c r="I69" s="34"/>
    </row>
    <row r="70" spans="1:9" x14ac:dyDescent="0.25">
      <c r="A70" s="10"/>
      <c r="C70" s="28">
        <f t="shared" si="0"/>
        <v>45</v>
      </c>
      <c r="D70" s="134">
        <f>'[2]Publikime AL'!D116</f>
        <v>550</v>
      </c>
      <c r="E70" s="134">
        <f>'[2]Publikime AL'!E116</f>
        <v>1200</v>
      </c>
      <c r="G70" s="11"/>
      <c r="I70" s="34"/>
    </row>
    <row r="71" spans="1:9" x14ac:dyDescent="0.25">
      <c r="A71" s="10"/>
      <c r="C71" s="28">
        <f t="shared" si="0"/>
        <v>46</v>
      </c>
      <c r="D71" s="134">
        <f>'[2]Publikime AL'!D117</f>
        <v>550</v>
      </c>
      <c r="E71" s="134">
        <f>'[2]Publikime AL'!E117</f>
        <v>1250</v>
      </c>
      <c r="G71" s="11"/>
      <c r="I71" s="34"/>
    </row>
    <row r="72" spans="1:9" x14ac:dyDescent="0.25">
      <c r="A72" s="10"/>
      <c r="C72" s="28">
        <f t="shared" si="0"/>
        <v>47</v>
      </c>
      <c r="D72" s="134">
        <f>'[2]Publikime AL'!D118</f>
        <v>550</v>
      </c>
      <c r="E72" s="134">
        <f>'[2]Publikime AL'!E118</f>
        <v>1300</v>
      </c>
      <c r="G72" s="11"/>
      <c r="I72" s="34"/>
    </row>
    <row r="73" spans="1:9" x14ac:dyDescent="0.25">
      <c r="A73" s="10"/>
      <c r="C73" s="28">
        <f t="shared" si="0"/>
        <v>48</v>
      </c>
      <c r="D73" s="134">
        <f>'[2]Publikime AL'!D119</f>
        <v>550</v>
      </c>
      <c r="E73" s="134">
        <f>'[2]Publikime AL'!E119</f>
        <v>1300</v>
      </c>
      <c r="G73" s="11"/>
      <c r="I73" s="34"/>
    </row>
    <row r="74" spans="1:9" x14ac:dyDescent="0.25">
      <c r="A74" s="10"/>
      <c r="C74" s="28">
        <f t="shared" si="0"/>
        <v>49</v>
      </c>
      <c r="D74" s="134">
        <f>'[2]Publikime AL'!D120</f>
        <v>550</v>
      </c>
      <c r="E74" s="134">
        <f>'[2]Publikime AL'!E120</f>
        <v>1350</v>
      </c>
      <c r="G74" s="11"/>
      <c r="I74" s="34"/>
    </row>
    <row r="75" spans="1:9" x14ac:dyDescent="0.25">
      <c r="A75" s="10"/>
      <c r="C75" s="28">
        <f t="shared" si="0"/>
        <v>50</v>
      </c>
      <c r="D75" s="134">
        <f>'[2]Publikime AL'!D121</f>
        <v>550</v>
      </c>
      <c r="E75" s="134">
        <f>'[2]Publikime AL'!E121</f>
        <v>1400</v>
      </c>
      <c r="G75" s="11"/>
      <c r="I75" s="34"/>
    </row>
    <row r="76" spans="1:9" x14ac:dyDescent="0.25">
      <c r="A76" s="10"/>
      <c r="C76" s="28">
        <f t="shared" si="0"/>
        <v>51</v>
      </c>
      <c r="D76" s="134">
        <f>'[2]Publikime AL'!D122</f>
        <v>550</v>
      </c>
      <c r="E76" s="134">
        <f>'[2]Publikime AL'!E122</f>
        <v>1450</v>
      </c>
      <c r="G76" s="11"/>
      <c r="I76" s="34"/>
    </row>
    <row r="77" spans="1:9" x14ac:dyDescent="0.25">
      <c r="A77" s="10"/>
      <c r="C77" s="30">
        <f t="shared" si="0"/>
        <v>52</v>
      </c>
      <c r="D77" s="134">
        <f>'[2]Publikime AL'!D123</f>
        <v>550</v>
      </c>
      <c r="E77" s="134">
        <f>'[2]Publikime AL'!E123</f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9" t="s">
        <v>265</v>
      </c>
      <c r="C79" s="210"/>
      <c r="D79" s="210"/>
      <c r="E79" s="210"/>
      <c r="F79" s="210"/>
      <c r="G79" s="211"/>
      <c r="H79" s="36">
        <f>'[3]Publikime AL'!H154</f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9" t="s">
        <v>266</v>
      </c>
      <c r="B81" s="210"/>
      <c r="C81" s="210"/>
      <c r="D81" s="210"/>
      <c r="E81" s="210"/>
      <c r="F81" s="210"/>
      <c r="G81" s="210"/>
      <c r="H81" s="211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f>B2-DAY(2)</f>
        <v>45738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f>'[2]Publikime AL'!D160</f>
        <v>604.09510847999979</v>
      </c>
      <c r="E85" s="44">
        <f>'[2]Publikime AL'!E160</f>
        <v>-64.96224165000001</v>
      </c>
      <c r="F85" s="44">
        <f>'[2]Publikime AL'!F160</f>
        <v>669.0573501299998</v>
      </c>
      <c r="G85" s="37"/>
      <c r="I85" s="12"/>
    </row>
    <row r="86" spans="1:9" x14ac:dyDescent="0.25">
      <c r="A86" s="10"/>
      <c r="B86" s="37"/>
      <c r="C86" s="43">
        <v>2</v>
      </c>
      <c r="D86" s="44">
        <f>'[2]Publikime AL'!D161</f>
        <v>539.20067646000007</v>
      </c>
      <c r="E86" s="44">
        <f>'[2]Publikime AL'!E161</f>
        <v>-58.803798790000087</v>
      </c>
      <c r="F86" s="44">
        <f>'[2]Publikime AL'!F161</f>
        <v>598.00447525000016</v>
      </c>
      <c r="G86" s="37"/>
      <c r="I86" s="12"/>
    </row>
    <row r="87" spans="1:9" x14ac:dyDescent="0.25">
      <c r="A87" s="10"/>
      <c r="B87" s="37"/>
      <c r="C87" s="43">
        <v>3</v>
      </c>
      <c r="D87" s="44">
        <f>'[2]Publikime AL'!D162</f>
        <v>513.68692594999993</v>
      </c>
      <c r="E87" s="44">
        <f>'[2]Publikime AL'!E162</f>
        <v>-55.054114980000008</v>
      </c>
      <c r="F87" s="44">
        <f>'[2]Publikime AL'!F162</f>
        <v>568.74104092999994</v>
      </c>
      <c r="G87" s="37"/>
      <c r="I87" s="12"/>
    </row>
    <row r="88" spans="1:9" x14ac:dyDescent="0.25">
      <c r="A88" s="10"/>
      <c r="B88" s="37"/>
      <c r="C88" s="43">
        <v>4</v>
      </c>
      <c r="D88" s="44">
        <f>'[2]Publikime AL'!D163</f>
        <v>542.90344361999996</v>
      </c>
      <c r="E88" s="44">
        <f>'[2]Publikime AL'!E163</f>
        <v>-66.99068970999997</v>
      </c>
      <c r="F88" s="44">
        <f>'[2]Publikime AL'!F163</f>
        <v>609.89413332999993</v>
      </c>
      <c r="G88" s="37"/>
      <c r="I88" s="12"/>
    </row>
    <row r="89" spans="1:9" x14ac:dyDescent="0.25">
      <c r="A89" s="10"/>
      <c r="B89" s="37"/>
      <c r="C89" s="43">
        <v>5</v>
      </c>
      <c r="D89" s="44">
        <f>'[2]Publikime AL'!D164</f>
        <v>573.91023773999996</v>
      </c>
      <c r="E89" s="44">
        <f>'[2]Publikime AL'!E164</f>
        <v>-19.598104479999847</v>
      </c>
      <c r="F89" s="44">
        <f>'[2]Publikime AL'!F164</f>
        <v>593.5083422199998</v>
      </c>
      <c r="G89" s="37"/>
      <c r="I89" s="12"/>
    </row>
    <row r="90" spans="1:9" x14ac:dyDescent="0.25">
      <c r="A90" s="10"/>
      <c r="B90" s="37"/>
      <c r="C90" s="43">
        <v>6</v>
      </c>
      <c r="D90" s="44">
        <f>'[2]Publikime AL'!D165</f>
        <v>577.35883647999992</v>
      </c>
      <c r="E90" s="44">
        <f>'[2]Publikime AL'!E165</f>
        <v>-36.964262509999969</v>
      </c>
      <c r="F90" s="44">
        <f>'[2]Publikime AL'!F165</f>
        <v>614.32309898999983</v>
      </c>
      <c r="G90" s="37"/>
      <c r="I90" s="12"/>
    </row>
    <row r="91" spans="1:9" x14ac:dyDescent="0.25">
      <c r="A91" s="10"/>
      <c r="B91" s="37"/>
      <c r="C91" s="43">
        <v>7</v>
      </c>
      <c r="D91" s="44">
        <f>'[2]Publikime AL'!D166</f>
        <v>706.97003458000006</v>
      </c>
      <c r="E91" s="44">
        <f>'[2]Publikime AL'!E166</f>
        <v>-13.568624230000012</v>
      </c>
      <c r="F91" s="44">
        <f>'[2]Publikime AL'!F166</f>
        <v>720.53865881000002</v>
      </c>
      <c r="G91" s="37"/>
      <c r="I91" s="12"/>
    </row>
    <row r="92" spans="1:9" x14ac:dyDescent="0.25">
      <c r="A92" s="10"/>
      <c r="B92" s="37"/>
      <c r="C92" s="43">
        <v>8</v>
      </c>
      <c r="D92" s="44">
        <f>'[2]Publikime AL'!D167</f>
        <v>814.06722745000036</v>
      </c>
      <c r="E92" s="44">
        <f>'[2]Publikime AL'!E167</f>
        <v>-20.770428680000009</v>
      </c>
      <c r="F92" s="44">
        <f>'[2]Publikime AL'!F167</f>
        <v>834.83765613000037</v>
      </c>
      <c r="G92" s="37"/>
      <c r="I92" s="12"/>
    </row>
    <row r="93" spans="1:9" x14ac:dyDescent="0.25">
      <c r="A93" s="10"/>
      <c r="B93" s="37"/>
      <c r="C93" s="43">
        <v>9</v>
      </c>
      <c r="D93" s="44">
        <f>'[2]Publikime AL'!D168</f>
        <v>923.9670857000001</v>
      </c>
      <c r="E93" s="44">
        <f>'[2]Publikime AL'!E168</f>
        <v>7.8911558700000342</v>
      </c>
      <c r="F93" s="44">
        <f>'[2]Publikime AL'!F168</f>
        <v>916.07592983000006</v>
      </c>
      <c r="G93" s="37"/>
      <c r="I93" s="12"/>
    </row>
    <row r="94" spans="1:9" x14ac:dyDescent="0.25">
      <c r="A94" s="10"/>
      <c r="B94" s="37"/>
      <c r="C94" s="43">
        <v>10</v>
      </c>
      <c r="D94" s="44">
        <f>'[2]Publikime AL'!D169</f>
        <v>562.13070921999986</v>
      </c>
      <c r="E94" s="44">
        <f>'[2]Publikime AL'!E169</f>
        <v>-352.74950407999995</v>
      </c>
      <c r="F94" s="44">
        <f>'[2]Publikime AL'!F169</f>
        <v>914.88021329999981</v>
      </c>
      <c r="G94" s="37"/>
      <c r="I94" s="12"/>
    </row>
    <row r="95" spans="1:9" x14ac:dyDescent="0.25">
      <c r="A95" s="10"/>
      <c r="B95" s="37"/>
      <c r="C95" s="43">
        <v>11</v>
      </c>
      <c r="D95" s="44">
        <f>'[2]Publikime AL'!D170</f>
        <v>437.73714641999999</v>
      </c>
      <c r="E95" s="44">
        <f>'[2]Publikime AL'!E170</f>
        <v>-478.14481127000005</v>
      </c>
      <c r="F95" s="44">
        <f>'[2]Publikime AL'!F170</f>
        <v>915.88195769000004</v>
      </c>
      <c r="G95" s="37"/>
      <c r="I95" s="12"/>
    </row>
    <row r="96" spans="1:9" x14ac:dyDescent="0.25">
      <c r="A96" s="10"/>
      <c r="B96" s="37"/>
      <c r="C96" s="43">
        <v>12</v>
      </c>
      <c r="D96" s="44">
        <f>'[2]Publikime AL'!D171</f>
        <v>453.76066457999991</v>
      </c>
      <c r="E96" s="44">
        <f>'[2]Publikime AL'!E171</f>
        <v>-426.46768485999991</v>
      </c>
      <c r="F96" s="44">
        <f>'[2]Publikime AL'!F171</f>
        <v>880.22834943999987</v>
      </c>
      <c r="G96" s="37"/>
      <c r="I96" s="12"/>
    </row>
    <row r="97" spans="1:9" x14ac:dyDescent="0.25">
      <c r="A97" s="10"/>
      <c r="B97" s="37"/>
      <c r="C97" s="43">
        <v>13</v>
      </c>
      <c r="D97" s="44">
        <f>'[2]Publikime AL'!D172</f>
        <v>415.48542965999997</v>
      </c>
      <c r="E97" s="44">
        <f>'[2]Publikime AL'!E172</f>
        <v>-471.40515277000009</v>
      </c>
      <c r="F97" s="44">
        <f>'[2]Publikime AL'!F172</f>
        <v>886.89058242999999</v>
      </c>
      <c r="G97" s="37"/>
      <c r="I97" s="12"/>
    </row>
    <row r="98" spans="1:9" x14ac:dyDescent="0.25">
      <c r="A98" s="10"/>
      <c r="B98" s="37"/>
      <c r="C98" s="43">
        <v>14</v>
      </c>
      <c r="D98" s="44">
        <f>'[2]Publikime AL'!D173</f>
        <v>465.45645573999991</v>
      </c>
      <c r="E98" s="44">
        <f>'[2]Publikime AL'!E173</f>
        <v>-514.86728887000015</v>
      </c>
      <c r="F98" s="44">
        <f>'[2]Publikime AL'!F173</f>
        <v>980.32374461000006</v>
      </c>
      <c r="G98" s="37"/>
      <c r="I98" s="12"/>
    </row>
    <row r="99" spans="1:9" x14ac:dyDescent="0.25">
      <c r="A99" s="10"/>
      <c r="B99" s="37"/>
      <c r="C99" s="43">
        <v>15</v>
      </c>
      <c r="D99" s="44">
        <f>'[2]Publikime AL'!D174</f>
        <v>609.85756251999999</v>
      </c>
      <c r="E99" s="44">
        <f>'[2]Publikime AL'!E174</f>
        <v>-418.36884044000004</v>
      </c>
      <c r="F99" s="44">
        <f>'[2]Publikime AL'!F174</f>
        <v>1028.2264029600001</v>
      </c>
      <c r="G99" s="37"/>
      <c r="I99" s="12"/>
    </row>
    <row r="100" spans="1:9" x14ac:dyDescent="0.25">
      <c r="A100" s="10"/>
      <c r="B100" s="37"/>
      <c r="C100" s="43">
        <v>16</v>
      </c>
      <c r="D100" s="44">
        <f>'[2]Publikime AL'!D175</f>
        <v>658.06042275000004</v>
      </c>
      <c r="E100" s="44">
        <f>'[2]Publikime AL'!E175</f>
        <v>-392.81432114999996</v>
      </c>
      <c r="F100" s="44">
        <f>'[2]Publikime AL'!F175</f>
        <v>1050.8747438999999</v>
      </c>
      <c r="G100" s="37"/>
      <c r="I100" s="12"/>
    </row>
    <row r="101" spans="1:9" x14ac:dyDescent="0.25">
      <c r="A101" s="10"/>
      <c r="B101" s="37"/>
      <c r="C101" s="43">
        <v>17</v>
      </c>
      <c r="D101" s="44">
        <f>'[2]Publikime AL'!D176</f>
        <v>1076.3108463299995</v>
      </c>
      <c r="E101" s="44">
        <f>'[2]Publikime AL'!E176</f>
        <v>-9.0811954899999705</v>
      </c>
      <c r="F101" s="44">
        <f>'[2]Publikime AL'!F176</f>
        <v>1085.3920418199996</v>
      </c>
      <c r="G101" s="37"/>
      <c r="I101" s="12"/>
    </row>
    <row r="102" spans="1:9" x14ac:dyDescent="0.25">
      <c r="A102" s="10"/>
      <c r="B102" s="37"/>
      <c r="C102" s="43">
        <v>18</v>
      </c>
      <c r="D102" s="44">
        <f>'[2]Publikime AL'!D177</f>
        <v>1354.7269650699998</v>
      </c>
      <c r="E102" s="44">
        <f>'[2]Publikime AL'!E177</f>
        <v>197.77769022999996</v>
      </c>
      <c r="F102" s="44">
        <f>'[2]Publikime AL'!F177</f>
        <v>1156.9492748399998</v>
      </c>
      <c r="G102" s="37"/>
      <c r="I102" s="12"/>
    </row>
    <row r="103" spans="1:9" x14ac:dyDescent="0.25">
      <c r="A103" s="10"/>
      <c r="B103" s="37"/>
      <c r="C103" s="43">
        <v>19</v>
      </c>
      <c r="D103" s="44">
        <f>'[2]Publikime AL'!D178</f>
        <v>1502.2337001100002</v>
      </c>
      <c r="E103" s="44">
        <f>'[2]Publikime AL'!E178</f>
        <v>280.33959645999994</v>
      </c>
      <c r="F103" s="44">
        <f>'[2]Publikime AL'!F178</f>
        <v>1221.8941036500003</v>
      </c>
      <c r="G103" s="37"/>
      <c r="I103" s="12"/>
    </row>
    <row r="104" spans="1:9" x14ac:dyDescent="0.25">
      <c r="A104" s="10"/>
      <c r="B104" s="37"/>
      <c r="C104" s="43">
        <v>20</v>
      </c>
      <c r="D104" s="44">
        <f>'[2]Publikime AL'!D179</f>
        <v>1485.4607601499997</v>
      </c>
      <c r="E104" s="44">
        <f>'[2]Publikime AL'!E179</f>
        <v>262.90750678999979</v>
      </c>
      <c r="F104" s="44">
        <f>'[2]Publikime AL'!F179</f>
        <v>1222.5532533599999</v>
      </c>
      <c r="G104" s="37"/>
      <c r="I104" s="12"/>
    </row>
    <row r="105" spans="1:9" x14ac:dyDescent="0.25">
      <c r="A105" s="10"/>
      <c r="B105" s="37"/>
      <c r="C105" s="43">
        <v>21</v>
      </c>
      <c r="D105" s="44">
        <f>'[2]Publikime AL'!D180</f>
        <v>1307.76812172</v>
      </c>
      <c r="E105" s="44">
        <f>'[2]Publikime AL'!E180</f>
        <v>126.79773728999999</v>
      </c>
      <c r="F105" s="44">
        <f>'[2]Publikime AL'!F180</f>
        <v>1180.97038443</v>
      </c>
      <c r="G105" s="37"/>
      <c r="I105" s="12"/>
    </row>
    <row r="106" spans="1:9" x14ac:dyDescent="0.25">
      <c r="A106" s="10"/>
      <c r="B106" s="37"/>
      <c r="C106" s="43">
        <v>22</v>
      </c>
      <c r="D106" s="44">
        <f>'[2]Publikime AL'!D181</f>
        <v>1064.5822552000002</v>
      </c>
      <c r="E106" s="44">
        <f>'[2]Publikime AL'!E181</f>
        <v>-26.886771820000035</v>
      </c>
      <c r="F106" s="44">
        <f>'[2]Publikime AL'!F181</f>
        <v>1091.4690270200003</v>
      </c>
      <c r="G106" s="37"/>
      <c r="I106" s="12"/>
    </row>
    <row r="107" spans="1:9" x14ac:dyDescent="0.25">
      <c r="A107" s="10"/>
      <c r="B107" s="37"/>
      <c r="C107" s="43">
        <v>23</v>
      </c>
      <c r="D107" s="44">
        <f>'[2]Publikime AL'!D182</f>
        <v>902.69871968000041</v>
      </c>
      <c r="E107" s="44">
        <f>'[2]Publikime AL'!E182</f>
        <v>-42.420723839999994</v>
      </c>
      <c r="F107" s="44">
        <f>'[2]Publikime AL'!F182</f>
        <v>945.11944352000046</v>
      </c>
      <c r="G107" s="37"/>
      <c r="I107" s="12"/>
    </row>
    <row r="108" spans="1:9" x14ac:dyDescent="0.25">
      <c r="A108" s="10"/>
      <c r="B108" s="37"/>
      <c r="C108" s="45">
        <v>24</v>
      </c>
      <c r="D108" s="44">
        <f>'[2]Publikime AL'!D183</f>
        <v>743.97083780000037</v>
      </c>
      <c r="E108" s="44">
        <f>'[2]Publikime AL'!E183</f>
        <v>-46.14643827000009</v>
      </c>
      <c r="F108" s="44">
        <f>'[2]Publikime AL'!F183</f>
        <v>790.11727607000046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9" t="s">
        <v>272</v>
      </c>
      <c r="C110" s="210"/>
      <c r="D110" s="210"/>
      <c r="E110" s="210"/>
      <c r="F110" s="210"/>
      <c r="G110" s="210"/>
      <c r="H110" s="210"/>
      <c r="I110" s="211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9" t="s">
        <v>281</v>
      </c>
      <c r="C123" s="210"/>
      <c r="D123" s="210"/>
      <c r="E123" s="210"/>
      <c r="F123" s="210"/>
      <c r="G123" s="210"/>
      <c r="H123" s="210"/>
      <c r="I123" s="211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tr">
        <f>[2]!Table79[Elementi]</f>
        <v>N/a</v>
      </c>
      <c r="C126" s="28" t="str">
        <f>[2]!Table79[Fillimi]</f>
        <v>N/a</v>
      </c>
      <c r="D126" s="28" t="str">
        <f>[2]!Table79[Perfundimi]</f>
        <v>N/a</v>
      </c>
      <c r="E126" s="28" t="str">
        <f>[2]!Table79[Vendndoshja]</f>
        <v>N/a</v>
      </c>
      <c r="F126" s="28" t="str">
        <f>[2]!Table79[Impakti ne kapacitetin kufitar]</f>
        <v>N/a</v>
      </c>
      <c r="G126" s="28" t="str">
        <f>[2]!Table79[Arsyeja]</f>
        <v>N/a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9" t="s">
        <v>283</v>
      </c>
      <c r="C128" s="210"/>
      <c r="D128" s="210"/>
      <c r="E128" s="210"/>
      <c r="F128" s="210"/>
      <c r="G128" s="211"/>
      <c r="H128" s="214" t="s">
        <v>77</v>
      </c>
      <c r="I128" s="21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9" t="s">
        <v>285</v>
      </c>
      <c r="C130" s="210"/>
      <c r="D130" s="210"/>
      <c r="E130" s="210"/>
      <c r="F130" s="210"/>
      <c r="G130" s="211"/>
      <c r="H130" s="214" t="s">
        <v>77</v>
      </c>
      <c r="I130" s="21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16" t="s">
        <v>287</v>
      </c>
      <c r="C132" s="217"/>
      <c r="D132" s="217"/>
      <c r="E132" s="217"/>
      <c r="F132" s="217"/>
      <c r="G132" s="217"/>
      <c r="H132" s="217"/>
      <c r="I132" s="218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f>[2]!Table9[Elementi]</f>
        <v>0</v>
      </c>
      <c r="C135" s="64">
        <f>[2]!Table9[Vendndodhja]</f>
        <v>0</v>
      </c>
      <c r="D135" s="64">
        <f>[2]!Table9[Kapaciteti I instaluar(MWh)]</f>
        <v>0</v>
      </c>
      <c r="E135" s="64">
        <f>[2]!Table9[Lloji gjenerimit]</f>
        <v>0</v>
      </c>
      <c r="F135" s="64">
        <f>[2]!Table9[Arsyeja]</f>
        <v>0</v>
      </c>
      <c r="G135" s="64">
        <f>[2]!Table9[Periudha]</f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16" t="s">
        <v>292</v>
      </c>
      <c r="C137" s="217"/>
      <c r="D137" s="217"/>
      <c r="E137" s="217"/>
      <c r="F137" s="217"/>
      <c r="G137" s="217"/>
      <c r="H137" s="217"/>
      <c r="I137" s="218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tr">
        <f>[2]!Table911[Elementi]</f>
        <v>N/a</v>
      </c>
      <c r="C140" s="64" t="str">
        <f>[2]!Table911[Vendndodhja]</f>
        <v>N/a</v>
      </c>
      <c r="D140" s="64" t="str">
        <f>[2]!Table911[Kapaciteti I instaluar(MWh)]</f>
        <v>N/a</v>
      </c>
      <c r="E140" s="64" t="str">
        <f>[2]!Table911[Lloji gjenerimit]</f>
        <v>N/a</v>
      </c>
      <c r="F140" s="64" t="str">
        <f>[2]!Table911[Arsyeja]</f>
        <v>N/a</v>
      </c>
      <c r="G140" s="64" t="str">
        <f>[2]!Table911[Periudha]</f>
        <v>N/a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16" t="s">
        <v>294</v>
      </c>
      <c r="C142" s="217"/>
      <c r="D142" s="217"/>
      <c r="E142" s="217"/>
      <c r="F142" s="217"/>
      <c r="G142" s="217"/>
      <c r="H142" s="217"/>
      <c r="I142" s="218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16" t="s">
        <v>300</v>
      </c>
      <c r="C150" s="217"/>
      <c r="D150" s="217"/>
      <c r="E150" s="217"/>
      <c r="F150" s="217"/>
      <c r="G150" s="217"/>
      <c r="H150" s="217"/>
      <c r="I150" s="218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tr">
        <f>[2]!Table9111213[Elementi]</f>
        <v>N/a</v>
      </c>
      <c r="C153" s="64" t="str">
        <f>[2]!Table9111213[Vendndodhja]</f>
        <v>N/a</v>
      </c>
      <c r="D153" s="64" t="str">
        <f>[2]!Table9111213[Kapaciteti I instaluar(MWh)]</f>
        <v>N/a</v>
      </c>
      <c r="E153" s="64" t="str">
        <f>[2]!Table9111213[Lloji gjenerimit]</f>
        <v>N/a</v>
      </c>
      <c r="F153" s="64" t="str">
        <f>[2]!Table9111213[Arsyeja]</f>
        <v>N/a</v>
      </c>
      <c r="G153" s="64" t="str">
        <f>[2]!Table9111213[Periudha]</f>
        <v>N/a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16" t="s">
        <v>302</v>
      </c>
      <c r="C155" s="217"/>
      <c r="D155" s="217"/>
      <c r="E155" s="217"/>
      <c r="F155" s="217"/>
      <c r="G155" s="217"/>
      <c r="H155" s="217"/>
      <c r="I155" s="218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f>'[2]Publikime AL'!E261</f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f>'[2]Publikime AL'!E262</f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f>'[2]Publikime AL'!E263</f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f>'[2]Publikime AL'!E264</f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f>'[2]Publikime AL'!E265</f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f>'[2]Publikime AL'!E266</f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16" t="s">
        <v>305</v>
      </c>
      <c r="C165" s="217"/>
      <c r="D165" s="217"/>
      <c r="E165" s="217"/>
      <c r="F165" s="217"/>
      <c r="G165" s="217"/>
      <c r="H165" s="217"/>
      <c r="I165" s="218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f>'[2]Publikime AL'!E271</f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f>'[2]Publikime AL'!E272</f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f>'[2]Publikime AL'!E273</f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f>'[2]Publikime AL'!E274</f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f>'[2]Publikime AL'!E275</f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f>'[2]Publikime AL'!E276</f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16" t="s">
        <v>306</v>
      </c>
      <c r="C175" s="217"/>
      <c r="D175" s="217"/>
      <c r="E175" s="217"/>
      <c r="F175" s="217"/>
      <c r="G175" s="218"/>
      <c r="H175" s="214" t="s">
        <v>77</v>
      </c>
      <c r="I175" s="21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f>'[2]Publikime AL'!E281</f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f>'[2]Publikime AL'!E282</f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f>'[2]Publikime AL'!E283</f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f>'[2]Publikime AL'!E284</f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f>'[2]Publikime AL'!E285</f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f>'[2]Publikime AL'!E286</f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16" t="s">
        <v>307</v>
      </c>
      <c r="C185" s="217"/>
      <c r="D185" s="217"/>
      <c r="E185" s="217"/>
      <c r="F185" s="217"/>
      <c r="G185" s="217"/>
      <c r="H185" s="217"/>
      <c r="I185" s="218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f>'[2]Publikime AL'!E291</f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f>'[2]Publikime AL'!E292</f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f>'[2]Publikime AL'!E293</f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f>'[2]Publikime AL'!E294</f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f>'[2]Publikime AL'!E295</f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f>'[2]Publikime AL'!E296</f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16" t="s">
        <v>308</v>
      </c>
      <c r="C195" s="217"/>
      <c r="D195" s="217"/>
      <c r="E195" s="217"/>
      <c r="F195" s="217"/>
      <c r="G195" s="217"/>
      <c r="H195" s="217"/>
      <c r="I195" s="218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f>'[2]Publikime AL'!E301</f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f>'[2]Publikime AL'!E302</f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f>'[2]Publikime AL'!E303</f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f>'[2]Publikime AL'!E304</f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f>'[2]Publikime AL'!E305</f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f>'[2]Publikime AL'!E306</f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16" t="s">
        <v>309</v>
      </c>
      <c r="C205" s="217"/>
      <c r="D205" s="217"/>
      <c r="E205" s="217"/>
      <c r="F205" s="217"/>
      <c r="G205" s="218"/>
      <c r="H205" s="214" t="s">
        <v>77</v>
      </c>
      <c r="I205" s="21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f>'[2]Publikime AL'!E311</f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f>'[2]Publikime AL'!E312</f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f>'[2]Publikime AL'!E313</f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f>'[2]Publikime AL'!E314</f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f>'[2]Publikime AL'!E315</f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f>'[2]Publikime AL'!E316</f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16" t="s">
        <v>310</v>
      </c>
      <c r="C216" s="217"/>
      <c r="D216" s="217"/>
      <c r="E216" s="217"/>
      <c r="F216" s="217"/>
      <c r="G216" s="217"/>
      <c r="H216" s="217"/>
      <c r="I216" s="218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f>'[2]Publikime AL'!E332</f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f>'[2]Publikime AL'!E333</f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f>'[2]Publikime AL'!E334</f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f>'[2]Publikime AL'!E335</f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f>'[2]Publikime AL'!E336</f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f>'[2]Publikime AL'!E337</f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16" t="s">
        <v>311</v>
      </c>
      <c r="C226" s="217"/>
      <c r="D226" s="217"/>
      <c r="E226" s="217"/>
      <c r="F226" s="217"/>
      <c r="G226" s="217"/>
      <c r="H226" s="217"/>
      <c r="I226" s="218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f>'[2]Publikime AL'!E332</f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f>'[2]Publikime AL'!E333</f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f>'[2]Publikime AL'!E334</f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f>'[2]Publikime AL'!E335</f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f>'[2]Publikime AL'!E336</f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f>'[2]Publikime AL'!E337</f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16" t="s">
        <v>312</v>
      </c>
      <c r="C236" s="217"/>
      <c r="D236" s="217"/>
      <c r="E236" s="217"/>
      <c r="F236" s="217"/>
      <c r="G236" s="218"/>
      <c r="H236" s="214" t="s">
        <v>77</v>
      </c>
      <c r="I236" s="21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16" t="s">
        <v>313</v>
      </c>
      <c r="C238" s="217"/>
      <c r="D238" s="217"/>
      <c r="E238" s="217"/>
      <c r="F238" s="217"/>
      <c r="G238" s="218"/>
      <c r="H238" s="214" t="s">
        <v>77</v>
      </c>
      <c r="I238" s="21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9" t="s">
        <v>314</v>
      </c>
      <c r="C240" s="210"/>
      <c r="D240" s="210"/>
      <c r="E240" s="210"/>
      <c r="F240" s="210"/>
      <c r="G240" s="210"/>
      <c r="H240" s="210"/>
      <c r="I240" s="211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tr">
        <f>'[3]Publikime AL'!E343</f>
        <v>N/a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tr">
        <f>'[3]Publikime AL'!E344</f>
        <v>N/a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tr">
        <f>'[3]Publikime AL'!E345</f>
        <v>N/a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tr">
        <f>'[3]Publikime AL'!E346</f>
        <v>N/a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tr">
        <f>'[3]Publikime AL'!E347</f>
        <v>N/a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tr">
        <f>'[3]Publikime AL'!E348</f>
        <v>N/a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16" t="s">
        <v>315</v>
      </c>
      <c r="C250" s="217"/>
      <c r="D250" s="217"/>
      <c r="E250" s="217"/>
      <c r="F250" s="217"/>
      <c r="G250" s="218"/>
      <c r="H250" s="214" t="s">
        <v>77</v>
      </c>
      <c r="I250" s="21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16" t="s">
        <v>317</v>
      </c>
      <c r="C252" s="217"/>
      <c r="D252" s="217"/>
      <c r="E252" s="217"/>
      <c r="F252" s="217"/>
      <c r="G252" s="218"/>
      <c r="H252" s="214" t="s">
        <v>4</v>
      </c>
      <c r="I252" s="21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f>'[2]Publikime AL'!B358</f>
        <v>18.25334771</v>
      </c>
      <c r="C255" s="77">
        <f>'[2]Publikime AL'!C358</f>
        <v>0</v>
      </c>
      <c r="D255" s="77">
        <f>'[2]Publikime AL'!D358</f>
        <v>82.564975779999997</v>
      </c>
      <c r="E255" s="77">
        <f>'[2]Publikime AL'!E358</f>
        <v>11.16057634</v>
      </c>
      <c r="F255" s="77">
        <f>'[2]Publikime AL'!F358</f>
        <v>14.120063999999999</v>
      </c>
      <c r="G255" s="77">
        <f>'[2]Publikime AL'!G358</f>
        <v>143.82176146</v>
      </c>
      <c r="I255" s="12"/>
    </row>
    <row r="256" spans="1:9" x14ac:dyDescent="0.25">
      <c r="A256" s="76">
        <v>2</v>
      </c>
      <c r="B256" s="77">
        <f>'[2]Publikime AL'!B359</f>
        <v>0.20369664000000001</v>
      </c>
      <c r="C256" s="77">
        <f>'[2]Publikime AL'!C359</f>
        <v>0</v>
      </c>
      <c r="D256" s="77">
        <f>'[2]Publikime AL'!D359</f>
        <v>115.21940278</v>
      </c>
      <c r="E256" s="77">
        <f>'[2]Publikime AL'!E359</f>
        <v>57.91242415</v>
      </c>
      <c r="F256" s="77">
        <f>'[2]Publikime AL'!F359</f>
        <v>65.495807999999997</v>
      </c>
      <c r="G256" s="77">
        <f>'[2]Publikime AL'!G359</f>
        <v>16.414433150000001</v>
      </c>
      <c r="I256" s="12"/>
    </row>
    <row r="257" spans="1:9" x14ac:dyDescent="0.25">
      <c r="A257" s="76">
        <v>3</v>
      </c>
      <c r="B257" s="77">
        <f>'[2]Publikime AL'!B360</f>
        <v>4.5964799999999991E-3</v>
      </c>
      <c r="C257" s="77">
        <f>'[2]Publikime AL'!C360</f>
        <v>0</v>
      </c>
      <c r="D257" s="77">
        <f>'[2]Publikime AL'!D360</f>
        <v>100.15497945000001</v>
      </c>
      <c r="E257" s="77">
        <f>'[2]Publikime AL'!E360</f>
        <v>78.224027969999995</v>
      </c>
      <c r="F257" s="77">
        <f>'[2]Publikime AL'!F360</f>
        <v>23.054975999999996</v>
      </c>
      <c r="G257" s="77">
        <f>'[2]Publikime AL'!G360</f>
        <v>25.295155000000001</v>
      </c>
      <c r="I257" s="12"/>
    </row>
    <row r="258" spans="1:9" ht="15.75" customHeight="1" x14ac:dyDescent="0.25">
      <c r="A258" s="76">
        <v>4</v>
      </c>
      <c r="B258" s="77">
        <f>'[2]Publikime AL'!B361</f>
        <v>0</v>
      </c>
      <c r="C258" s="77">
        <f>'[2]Publikime AL'!C361</f>
        <v>0</v>
      </c>
      <c r="D258" s="77">
        <f>'[2]Publikime AL'!D361</f>
        <v>99.002537059999995</v>
      </c>
      <c r="E258" s="77">
        <f>'[2]Publikime AL'!E361</f>
        <v>82.417308100000014</v>
      </c>
      <c r="F258" s="77">
        <f>'[2]Publikime AL'!F361</f>
        <v>10.682112</v>
      </c>
      <c r="G258" s="77">
        <f>'[2]Publikime AL'!G361</f>
        <v>26.96859628</v>
      </c>
      <c r="I258" s="12"/>
    </row>
    <row r="259" spans="1:9" x14ac:dyDescent="0.25">
      <c r="A259" s="76">
        <v>5</v>
      </c>
      <c r="B259" s="77">
        <f>'[2]Publikime AL'!B362</f>
        <v>5.0803200000000001E-3</v>
      </c>
      <c r="C259" s="77">
        <f>'[2]Publikime AL'!C362</f>
        <v>0</v>
      </c>
      <c r="D259" s="77">
        <f>'[2]Publikime AL'!D362</f>
        <v>99.063920240000002</v>
      </c>
      <c r="E259" s="77">
        <f>'[2]Publikime AL'!E362</f>
        <v>80.536783250000013</v>
      </c>
      <c r="F259" s="77">
        <f>'[2]Publikime AL'!F362</f>
        <v>11.160576000000001</v>
      </c>
      <c r="G259" s="77">
        <f>'[2]Publikime AL'!G362</f>
        <v>24.185548609999998</v>
      </c>
      <c r="I259" s="12"/>
    </row>
    <row r="260" spans="1:9" x14ac:dyDescent="0.25">
      <c r="A260" s="76">
        <v>6</v>
      </c>
      <c r="B260" s="77">
        <f>'[2]Publikime AL'!B363</f>
        <v>9.1869119299999991</v>
      </c>
      <c r="C260" s="77">
        <f>'[2]Publikime AL'!C363</f>
        <v>0</v>
      </c>
      <c r="D260" s="77">
        <f>'[2]Publikime AL'!D363</f>
        <v>78.292281399999993</v>
      </c>
      <c r="E260" s="77">
        <f>'[2]Publikime AL'!E363</f>
        <v>60.244533019999992</v>
      </c>
      <c r="F260" s="77">
        <f>'[2]Publikime AL'!F363</f>
        <v>4.5696000000000001E-2</v>
      </c>
      <c r="G260" s="77">
        <f>'[2]Publikime AL'!G363</f>
        <v>120.87871396</v>
      </c>
      <c r="I260" s="12"/>
    </row>
    <row r="261" spans="1:9" x14ac:dyDescent="0.25">
      <c r="A261" s="76">
        <v>7</v>
      </c>
      <c r="B261" s="77">
        <f>'[2]Publikime AL'!B364</f>
        <v>7.8091775399999994</v>
      </c>
      <c r="C261" s="77">
        <f>'[2]Publikime AL'!C364</f>
        <v>0</v>
      </c>
      <c r="D261" s="77">
        <f>'[2]Publikime AL'!D364</f>
        <v>98.798163040000006</v>
      </c>
      <c r="E261" s="77">
        <f>'[2]Publikime AL'!E364</f>
        <v>40.76835964</v>
      </c>
      <c r="F261" s="77">
        <f>'[2]Publikime AL'!F364</f>
        <v>24.541440000000001</v>
      </c>
      <c r="G261" s="77">
        <f>'[2]Publikime AL'!G364</f>
        <v>65.767403020000003</v>
      </c>
      <c r="I261" s="12"/>
    </row>
    <row r="262" spans="1:9" x14ac:dyDescent="0.25">
      <c r="A262" s="76">
        <v>8</v>
      </c>
      <c r="B262" s="77">
        <f>'[2]Publikime AL'!B365</f>
        <v>42.795405759999994</v>
      </c>
      <c r="C262" s="77">
        <f>'[2]Publikime AL'!C365</f>
        <v>0</v>
      </c>
      <c r="D262" s="77">
        <f>'[2]Publikime AL'!D365</f>
        <v>44.235976359999995</v>
      </c>
      <c r="E262" s="77">
        <f>'[2]Publikime AL'!E365</f>
        <v>19.576167000000002</v>
      </c>
      <c r="F262" s="77">
        <f>'[2]Publikime AL'!F365</f>
        <v>0.83865599999999996</v>
      </c>
      <c r="G262" s="77">
        <f>'[2]Publikime AL'!G365</f>
        <v>241.21552713</v>
      </c>
      <c r="I262" s="12"/>
    </row>
    <row r="263" spans="1:9" x14ac:dyDescent="0.25">
      <c r="A263" s="76">
        <v>9</v>
      </c>
      <c r="B263" s="77">
        <f>'[2]Publikime AL'!B366</f>
        <v>32.812093180000005</v>
      </c>
      <c r="C263" s="77">
        <f>'[2]Publikime AL'!C366</f>
        <v>0</v>
      </c>
      <c r="D263" s="77">
        <f>'[2]Publikime AL'!D366</f>
        <v>78.081165869999992</v>
      </c>
      <c r="E263" s="77">
        <f>'[2]Publikime AL'!E366</f>
        <v>1.6386048500000001</v>
      </c>
      <c r="F263" s="77">
        <f>'[2]Publikime AL'!F366</f>
        <v>53.380992000000006</v>
      </c>
      <c r="G263" s="77">
        <f>'[2]Publikime AL'!G366</f>
        <v>146.45772176999998</v>
      </c>
      <c r="I263" s="12"/>
    </row>
    <row r="264" spans="1:9" x14ac:dyDescent="0.25">
      <c r="A264" s="76">
        <v>10</v>
      </c>
      <c r="B264" s="77">
        <f>'[2]Publikime AL'!B367</f>
        <v>35.945682919999996</v>
      </c>
      <c r="C264" s="77">
        <f>'[2]Publikime AL'!C367</f>
        <v>0</v>
      </c>
      <c r="D264" s="77">
        <f>'[2]Publikime AL'!D367</f>
        <v>63.298111650000003</v>
      </c>
      <c r="E264" s="77">
        <f>'[2]Publikime AL'!E367</f>
        <v>0</v>
      </c>
      <c r="F264" s="77">
        <f>'[2]Publikime AL'!F367</f>
        <v>15.671039999999998</v>
      </c>
      <c r="G264" s="77">
        <f>'[2]Publikime AL'!G367</f>
        <v>177.25316987000002</v>
      </c>
      <c r="I264" s="12"/>
    </row>
    <row r="265" spans="1:9" x14ac:dyDescent="0.25">
      <c r="A265" s="76">
        <v>11</v>
      </c>
      <c r="B265" s="77">
        <f>'[2]Publikime AL'!B368</f>
        <v>45.471040940000002</v>
      </c>
      <c r="C265" s="77">
        <f>'[2]Publikime AL'!C368</f>
        <v>0</v>
      </c>
      <c r="D265" s="77">
        <f>'[2]Publikime AL'!D368</f>
        <v>25.945211060000002</v>
      </c>
      <c r="E265" s="77">
        <f>'[2]Publikime AL'!E368</f>
        <v>0</v>
      </c>
      <c r="F265" s="77">
        <f>'[2]Publikime AL'!F368</f>
        <v>11.461632</v>
      </c>
      <c r="G265" s="77">
        <f>'[2]Publikime AL'!G368</f>
        <v>237.28029516000004</v>
      </c>
      <c r="I265" s="12"/>
    </row>
    <row r="266" spans="1:9" x14ac:dyDescent="0.25">
      <c r="A266" s="76">
        <v>12</v>
      </c>
      <c r="B266" s="77">
        <f>'[2]Publikime AL'!B369</f>
        <v>35.817465320000004</v>
      </c>
      <c r="C266" s="77">
        <f>'[2]Publikime AL'!C369</f>
        <v>0</v>
      </c>
      <c r="D266" s="77">
        <f>'[2]Publikime AL'!D369</f>
        <v>44.128821920000007</v>
      </c>
      <c r="E266" s="77">
        <f>'[2]Publikime AL'!E369</f>
        <v>0</v>
      </c>
      <c r="F266" s="77">
        <f>'[2]Publikime AL'!F369</f>
        <v>21.649152000000001</v>
      </c>
      <c r="G266" s="77">
        <f>'[2]Publikime AL'!G369</f>
        <v>184.65398643</v>
      </c>
      <c r="I266" s="12"/>
    </row>
    <row r="267" spans="1:9" x14ac:dyDescent="0.25">
      <c r="A267" s="76">
        <v>13</v>
      </c>
      <c r="B267" s="77">
        <f>'[2]Publikime AL'!B370</f>
        <v>33.333914630000002</v>
      </c>
      <c r="C267" s="77">
        <f>'[2]Publikime AL'!C370</f>
        <v>0</v>
      </c>
      <c r="D267" s="77">
        <f>'[2]Publikime AL'!D370</f>
        <v>21.666839620000001</v>
      </c>
      <c r="E267" s="77">
        <f>'[2]Publikime AL'!E370</f>
        <v>0</v>
      </c>
      <c r="F267" s="77">
        <f>'[2]Publikime AL'!F370</f>
        <v>18.875136000000001</v>
      </c>
      <c r="G267" s="77">
        <f>'[2]Publikime AL'!G370</f>
        <v>165.58811010999997</v>
      </c>
      <c r="I267" s="12"/>
    </row>
    <row r="268" spans="1:9" ht="15.75" customHeight="1" x14ac:dyDescent="0.25">
      <c r="A268" s="76">
        <v>14</v>
      </c>
      <c r="B268" s="77">
        <f>'[2]Publikime AL'!B371</f>
        <v>37.038677489999998</v>
      </c>
      <c r="C268" s="77">
        <f>'[2]Publikime AL'!C371</f>
        <v>0</v>
      </c>
      <c r="D268" s="77">
        <f>'[2]Publikime AL'!D371</f>
        <v>16.35063135</v>
      </c>
      <c r="E268" s="77">
        <f>'[2]Publikime AL'!E371</f>
        <v>0</v>
      </c>
      <c r="F268" s="77">
        <f>'[2]Publikime AL'!F371</f>
        <v>9.9966720000000002</v>
      </c>
      <c r="G268" s="77">
        <f>'[2]Publikime AL'!G371</f>
        <v>204.90817380000001</v>
      </c>
      <c r="I268" s="12"/>
    </row>
    <row r="269" spans="1:9" x14ac:dyDescent="0.25">
      <c r="A269" s="76">
        <v>15</v>
      </c>
      <c r="B269" s="77">
        <f>'[2]Publikime AL'!B372</f>
        <v>28.987096100000002</v>
      </c>
      <c r="C269" s="77">
        <f>'[2]Publikime AL'!C372</f>
        <v>0</v>
      </c>
      <c r="D269" s="77">
        <f>'[2]Publikime AL'!D372</f>
        <v>50.628696390000002</v>
      </c>
      <c r="E269" s="77">
        <f>'[2]Publikime AL'!E372</f>
        <v>0</v>
      </c>
      <c r="F269" s="77">
        <f>'[2]Publikime AL'!F372</f>
        <v>80.277119999999996</v>
      </c>
      <c r="G269" s="77">
        <f>'[2]Publikime AL'!G372</f>
        <v>124.63073186</v>
      </c>
      <c r="I269" s="12"/>
    </row>
    <row r="270" spans="1:9" x14ac:dyDescent="0.25">
      <c r="A270" s="76">
        <v>16</v>
      </c>
      <c r="B270" s="77">
        <f>'[2]Publikime AL'!B373</f>
        <v>24.344409420000002</v>
      </c>
      <c r="C270" s="77">
        <f>'[2]Publikime AL'!C373</f>
        <v>0</v>
      </c>
      <c r="D270" s="77">
        <f>'[2]Publikime AL'!D373</f>
        <v>81.831925909999995</v>
      </c>
      <c r="E270" s="77">
        <f>'[2]Publikime AL'!E373</f>
        <v>0</v>
      </c>
      <c r="F270" s="77">
        <f>'[2]Publikime AL'!F373</f>
        <v>161.11065600000001</v>
      </c>
      <c r="G270" s="77">
        <f>'[2]Publikime AL'!G373</f>
        <v>54.06492630999999</v>
      </c>
      <c r="I270" s="12"/>
    </row>
    <row r="271" spans="1:9" x14ac:dyDescent="0.25">
      <c r="A271" s="76">
        <v>17</v>
      </c>
      <c r="B271" s="77">
        <f>'[2]Publikime AL'!B374</f>
        <v>36.997792999999994</v>
      </c>
      <c r="C271" s="77">
        <f>'[2]Publikime AL'!C374</f>
        <v>0</v>
      </c>
      <c r="D271" s="77">
        <f>'[2]Publikime AL'!D374</f>
        <v>45.063762109999999</v>
      </c>
      <c r="E271" s="77">
        <f>'[2]Publikime AL'!E374</f>
        <v>0</v>
      </c>
      <c r="F271" s="77">
        <f>'[2]Publikime AL'!F374</f>
        <v>151.20806400000001</v>
      </c>
      <c r="G271" s="77">
        <f>'[2]Publikime AL'!G374</f>
        <v>142.20509075999999</v>
      </c>
      <c r="I271" s="12"/>
    </row>
    <row r="272" spans="1:9" x14ac:dyDescent="0.25">
      <c r="A272" s="76">
        <v>18</v>
      </c>
      <c r="B272" s="77">
        <f>'[2]Publikime AL'!B375</f>
        <v>24.504802369999997</v>
      </c>
      <c r="C272" s="77">
        <f>'[2]Publikime AL'!C375</f>
        <v>0</v>
      </c>
      <c r="D272" s="77">
        <f>'[2]Publikime AL'!D375</f>
        <v>55.307300300000009</v>
      </c>
      <c r="E272" s="77">
        <f>'[2]Publikime AL'!E375</f>
        <v>0</v>
      </c>
      <c r="F272" s="77">
        <f>'[2]Publikime AL'!F375</f>
        <v>226.90752000000001</v>
      </c>
      <c r="G272" s="77">
        <f>'[2]Publikime AL'!G375</f>
        <v>52.114083440000002</v>
      </c>
      <c r="I272" s="12"/>
    </row>
    <row r="273" spans="1:9" x14ac:dyDescent="0.25">
      <c r="A273" s="76">
        <v>19</v>
      </c>
      <c r="B273" s="77">
        <f>'[2]Publikime AL'!B376</f>
        <v>32.639604230000003</v>
      </c>
      <c r="C273" s="77">
        <f>'[2]Publikime AL'!C376</f>
        <v>0</v>
      </c>
      <c r="D273" s="77">
        <f>'[2]Publikime AL'!D376</f>
        <v>39.858611250000003</v>
      </c>
      <c r="E273" s="77">
        <f>'[2]Publikime AL'!E376</f>
        <v>0</v>
      </c>
      <c r="F273" s="77">
        <f>'[2]Publikime AL'!F376</f>
        <v>188.83468800000003</v>
      </c>
      <c r="G273" s="77">
        <f>'[2]Publikime AL'!G376</f>
        <v>134.53977498</v>
      </c>
      <c r="I273" s="12"/>
    </row>
    <row r="274" spans="1:9" x14ac:dyDescent="0.25">
      <c r="A274" s="76">
        <v>20</v>
      </c>
      <c r="B274" s="77">
        <f>'[2]Publikime AL'!B377</f>
        <v>22.492511840000002</v>
      </c>
      <c r="C274" s="77">
        <f>'[2]Publikime AL'!C377</f>
        <v>0</v>
      </c>
      <c r="D274" s="77">
        <f>'[2]Publikime AL'!D377</f>
        <v>44.133789350000008</v>
      </c>
      <c r="E274" s="77">
        <f>'[2]Publikime AL'!E377</f>
        <v>0</v>
      </c>
      <c r="F274" s="77">
        <f>'[2]Publikime AL'!F377</f>
        <v>192.43392</v>
      </c>
      <c r="G274" s="77">
        <f>'[2]Publikime AL'!G377</f>
        <v>103.32886961999999</v>
      </c>
      <c r="I274" s="12"/>
    </row>
    <row r="275" spans="1:9" x14ac:dyDescent="0.25">
      <c r="A275" s="76">
        <v>21</v>
      </c>
      <c r="B275" s="77">
        <f>'[2]Publikime AL'!B378</f>
        <v>25.614973249999998</v>
      </c>
      <c r="C275" s="77">
        <f>'[2]Publikime AL'!C378</f>
        <v>0</v>
      </c>
      <c r="D275" s="77">
        <f>'[2]Publikime AL'!D378</f>
        <v>34.852866990000003</v>
      </c>
      <c r="E275" s="77">
        <f>'[2]Publikime AL'!E378</f>
        <v>0</v>
      </c>
      <c r="F275" s="77">
        <f>'[2]Publikime AL'!F378</f>
        <v>149.82643199999998</v>
      </c>
      <c r="G275" s="77">
        <f>'[2]Publikime AL'!G378</f>
        <v>149.27302542999999</v>
      </c>
      <c r="I275" s="12"/>
    </row>
    <row r="276" spans="1:9" x14ac:dyDescent="0.25">
      <c r="A276" s="76">
        <v>22</v>
      </c>
      <c r="B276" s="77">
        <f>'[2]Publikime AL'!B379</f>
        <v>21.826022239999997</v>
      </c>
      <c r="C276" s="77">
        <f>'[2]Publikime AL'!C379</f>
        <v>0</v>
      </c>
      <c r="D276" s="77">
        <f>'[2]Publikime AL'!D379</f>
        <v>52.811524479999996</v>
      </c>
      <c r="E276" s="77">
        <f>'[2]Publikime AL'!E379</f>
        <v>0</v>
      </c>
      <c r="F276" s="77">
        <f>'[2]Publikime AL'!F379</f>
        <v>49.246848</v>
      </c>
      <c r="G276" s="77">
        <f>'[2]Publikime AL'!G379</f>
        <v>190.54780271999999</v>
      </c>
      <c r="I276" s="12"/>
    </row>
    <row r="277" spans="1:9" x14ac:dyDescent="0.25">
      <c r="A277" s="76">
        <v>23</v>
      </c>
      <c r="B277" s="77">
        <f>'[2]Publikime AL'!B380</f>
        <v>9.2261029700000012</v>
      </c>
      <c r="C277" s="77">
        <f>'[2]Publikime AL'!C380</f>
        <v>0</v>
      </c>
      <c r="D277" s="77">
        <f>'[2]Publikime AL'!D380</f>
        <v>67.837982499999995</v>
      </c>
      <c r="E277" s="77">
        <f>'[2]Publikime AL'!E380</f>
        <v>20.68577342</v>
      </c>
      <c r="F277" s="77">
        <f>'[2]Publikime AL'!F380</f>
        <v>61.807871999999996</v>
      </c>
      <c r="G277" s="77">
        <f>'[2]Publikime AL'!G380</f>
        <v>168.07956352999997</v>
      </c>
      <c r="I277" s="12"/>
    </row>
    <row r="278" spans="1:9" ht="15.75" customHeight="1" x14ac:dyDescent="0.25">
      <c r="A278" s="79">
        <v>24</v>
      </c>
      <c r="B278" s="77">
        <f>'[2]Publikime AL'!B381</f>
        <v>9.7251840000000006E-2</v>
      </c>
      <c r="C278" s="77">
        <f>'[2]Publikime AL'!C381</f>
        <v>0</v>
      </c>
      <c r="D278" s="77">
        <f>'[2]Publikime AL'!D381</f>
        <v>86.023012610000009</v>
      </c>
      <c r="E278" s="77">
        <f>'[2]Publikime AL'!E381</f>
        <v>53.780430429999996</v>
      </c>
      <c r="F278" s="77">
        <f>'[2]Publikime AL'!F381</f>
        <v>76.774656000000007</v>
      </c>
      <c r="G278" s="77">
        <f>'[2]Publikime AL'!G381</f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9" t="s">
        <v>319</v>
      </c>
      <c r="C282" s="210"/>
      <c r="D282" s="210"/>
      <c r="E282" s="210"/>
      <c r="F282" s="210"/>
      <c r="G282" s="210"/>
      <c r="H282" s="210"/>
      <c r="I282" s="211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16" t="s">
        <v>326</v>
      </c>
      <c r="C291" s="217"/>
      <c r="D291" s="217"/>
      <c r="E291" s="217"/>
      <c r="F291" s="217"/>
      <c r="G291" s="218"/>
      <c r="H291" s="214" t="s">
        <v>77</v>
      </c>
      <c r="I291" s="21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16" t="s">
        <v>328</v>
      </c>
      <c r="C293" s="217"/>
      <c r="D293" s="217"/>
      <c r="E293" s="217"/>
      <c r="F293" s="217"/>
      <c r="G293" s="218"/>
      <c r="H293" s="214" t="s">
        <v>77</v>
      </c>
      <c r="I293" s="21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16" t="s">
        <v>330</v>
      </c>
      <c r="C295" s="217"/>
      <c r="D295" s="217"/>
      <c r="E295" s="217"/>
      <c r="F295" s="217"/>
      <c r="G295" s="218"/>
      <c r="H295" s="214" t="s">
        <v>77</v>
      </c>
      <c r="I295" s="21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16" t="s">
        <v>332</v>
      </c>
      <c r="C297" s="217"/>
      <c r="D297" s="217"/>
      <c r="E297" s="217"/>
      <c r="F297" s="217"/>
      <c r="G297" s="217"/>
      <c r="H297" s="217"/>
      <c r="I297" s="218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16" t="s">
        <v>338</v>
      </c>
      <c r="C341" s="217"/>
      <c r="D341" s="217"/>
      <c r="E341" s="217"/>
      <c r="F341" s="217"/>
      <c r="G341" s="217"/>
      <c r="H341" s="217"/>
      <c r="I341" s="218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f>B2</f>
        <v>45740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f>'[2]D-1'!E10</f>
        <v>652</v>
      </c>
      <c r="I345" s="12"/>
    </row>
    <row r="346" spans="1:9" x14ac:dyDescent="0.25">
      <c r="A346" s="10"/>
      <c r="D346" s="28" t="s">
        <v>156</v>
      </c>
      <c r="E346" s="101">
        <f>'[2]D-1'!E11</f>
        <v>580.87</v>
      </c>
      <c r="I346" s="12"/>
    </row>
    <row r="347" spans="1:9" x14ac:dyDescent="0.25">
      <c r="A347" s="10"/>
      <c r="D347" s="28" t="s">
        <v>157</v>
      </c>
      <c r="E347" s="101">
        <f>'[2]D-1'!E12</f>
        <v>550.48</v>
      </c>
      <c r="I347" s="12"/>
    </row>
    <row r="348" spans="1:9" x14ac:dyDescent="0.25">
      <c r="A348" s="10"/>
      <c r="D348" s="28" t="s">
        <v>158</v>
      </c>
      <c r="E348" s="101">
        <f>'[2]D-1'!E13</f>
        <v>581.15</v>
      </c>
      <c r="I348" s="12"/>
    </row>
    <row r="349" spans="1:9" x14ac:dyDescent="0.25">
      <c r="A349" s="10"/>
      <c r="D349" s="28" t="s">
        <v>159</v>
      </c>
      <c r="E349" s="101">
        <f>'[2]D-1'!E14</f>
        <v>603.91999999999996</v>
      </c>
      <c r="I349" s="12"/>
    </row>
    <row r="350" spans="1:9" x14ac:dyDescent="0.25">
      <c r="A350" s="10"/>
      <c r="D350" s="28" t="s">
        <v>160</v>
      </c>
      <c r="E350" s="101">
        <f>'[2]D-1'!E15</f>
        <v>618.12</v>
      </c>
      <c r="I350" s="12"/>
    </row>
    <row r="351" spans="1:9" x14ac:dyDescent="0.25">
      <c r="A351" s="10"/>
      <c r="D351" s="28" t="s">
        <v>161</v>
      </c>
      <c r="E351" s="101">
        <f>'[2]D-1'!E16</f>
        <v>729.51</v>
      </c>
      <c r="I351" s="12"/>
    </row>
    <row r="352" spans="1:9" x14ac:dyDescent="0.25">
      <c r="A352" s="10"/>
      <c r="D352" s="28" t="s">
        <v>162</v>
      </c>
      <c r="E352" s="101">
        <f>'[2]D-1'!E17</f>
        <v>944.84</v>
      </c>
      <c r="I352" s="12"/>
    </row>
    <row r="353" spans="1:9" ht="15.75" customHeight="1" x14ac:dyDescent="0.25">
      <c r="A353" s="10"/>
      <c r="D353" s="28" t="s">
        <v>163</v>
      </c>
      <c r="E353" s="101">
        <f>'[2]D-1'!E18</f>
        <v>1085.8399999999999</v>
      </c>
      <c r="I353" s="12"/>
    </row>
    <row r="354" spans="1:9" x14ac:dyDescent="0.25">
      <c r="A354" s="10"/>
      <c r="D354" s="28" t="s">
        <v>164</v>
      </c>
      <c r="E354" s="101">
        <f>'[2]D-1'!E19</f>
        <v>1112.3900000000001</v>
      </c>
      <c r="I354" s="12"/>
    </row>
    <row r="355" spans="1:9" ht="15.75" customHeight="1" x14ac:dyDescent="0.25">
      <c r="A355" s="10"/>
      <c r="D355" s="28" t="s">
        <v>165</v>
      </c>
      <c r="E355" s="101">
        <f>'[2]D-1'!E20</f>
        <v>987.43</v>
      </c>
      <c r="I355" s="12"/>
    </row>
    <row r="356" spans="1:9" x14ac:dyDescent="0.25">
      <c r="A356" s="10"/>
      <c r="D356" s="28" t="s">
        <v>166</v>
      </c>
      <c r="E356" s="101">
        <f>'[2]D-1'!E21</f>
        <v>995.1</v>
      </c>
      <c r="I356" s="12"/>
    </row>
    <row r="357" spans="1:9" x14ac:dyDescent="0.25">
      <c r="A357" s="10"/>
      <c r="D357" s="28" t="s">
        <v>167</v>
      </c>
      <c r="E357" s="101">
        <f>'[2]D-1'!E22</f>
        <v>940.4</v>
      </c>
      <c r="I357" s="12"/>
    </row>
    <row r="358" spans="1:9" x14ac:dyDescent="0.25">
      <c r="A358" s="10"/>
      <c r="D358" s="28" t="s">
        <v>168</v>
      </c>
      <c r="E358" s="101">
        <f>'[2]D-1'!E23</f>
        <v>962.98</v>
      </c>
      <c r="I358" s="12"/>
    </row>
    <row r="359" spans="1:9" x14ac:dyDescent="0.25">
      <c r="A359" s="10"/>
      <c r="D359" s="28" t="s">
        <v>169</v>
      </c>
      <c r="E359" s="101">
        <f>'[2]D-1'!E24</f>
        <v>1121.8699999999999</v>
      </c>
      <c r="I359" s="12"/>
    </row>
    <row r="360" spans="1:9" x14ac:dyDescent="0.25">
      <c r="A360" s="10"/>
      <c r="D360" s="28" t="s">
        <v>170</v>
      </c>
      <c r="E360" s="101">
        <f>'[2]D-1'!E25</f>
        <v>1010.26</v>
      </c>
      <c r="I360" s="12"/>
    </row>
    <row r="361" spans="1:9" x14ac:dyDescent="0.25">
      <c r="A361" s="10"/>
      <c r="D361" s="28" t="s">
        <v>171</v>
      </c>
      <c r="E361" s="101">
        <f>'[2]D-1'!E26</f>
        <v>1001.22</v>
      </c>
      <c r="I361" s="12"/>
    </row>
    <row r="362" spans="1:9" x14ac:dyDescent="0.25">
      <c r="A362" s="10"/>
      <c r="D362" s="28" t="s">
        <v>172</v>
      </c>
      <c r="E362" s="101">
        <f>'[2]D-1'!E27</f>
        <v>1112.51</v>
      </c>
      <c r="I362" s="12"/>
    </row>
    <row r="363" spans="1:9" x14ac:dyDescent="0.25">
      <c r="A363" s="10"/>
      <c r="D363" s="28" t="s">
        <v>173</v>
      </c>
      <c r="E363" s="101">
        <f>'[2]D-1'!E28</f>
        <v>1134.3900000000001</v>
      </c>
      <c r="I363" s="12"/>
    </row>
    <row r="364" spans="1:9" x14ac:dyDescent="0.25">
      <c r="A364" s="10"/>
      <c r="D364" s="28" t="s">
        <v>174</v>
      </c>
      <c r="E364" s="101">
        <f>'[2]D-1'!E29</f>
        <v>1123.06</v>
      </c>
      <c r="I364" s="12"/>
    </row>
    <row r="365" spans="1:9" x14ac:dyDescent="0.25">
      <c r="A365" s="10"/>
      <c r="D365" s="28" t="s">
        <v>175</v>
      </c>
      <c r="E365" s="101">
        <f>'[2]D-1'!E30</f>
        <v>1040.6199999999999</v>
      </c>
      <c r="I365" s="12"/>
    </row>
    <row r="366" spans="1:9" x14ac:dyDescent="0.25">
      <c r="A366" s="10"/>
      <c r="D366" s="28" t="s">
        <v>176</v>
      </c>
      <c r="E366" s="101">
        <f>'[2]D-1'!E31</f>
        <v>913.76</v>
      </c>
      <c r="I366" s="12"/>
    </row>
    <row r="367" spans="1:9" x14ac:dyDescent="0.25">
      <c r="A367" s="10"/>
      <c r="D367" s="28" t="s">
        <v>177</v>
      </c>
      <c r="E367" s="101">
        <f>'[2]D-1'!E32</f>
        <v>775.42</v>
      </c>
      <c r="I367" s="12"/>
    </row>
    <row r="368" spans="1:9" x14ac:dyDescent="0.25">
      <c r="A368" s="10"/>
      <c r="D368" s="30" t="s">
        <v>178</v>
      </c>
      <c r="E368" s="101">
        <f>'[2]D-1'!E33</f>
        <v>581.16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9" t="s">
        <v>341</v>
      </c>
      <c r="C370" s="210"/>
      <c r="D370" s="210"/>
      <c r="E370" s="210"/>
      <c r="F370" s="210"/>
      <c r="G370" s="210"/>
      <c r="H370" s="210"/>
      <c r="I370" s="211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16" t="s">
        <v>344</v>
      </c>
      <c r="C382" s="217"/>
      <c r="D382" s="217"/>
      <c r="E382" s="217"/>
      <c r="F382" s="217"/>
      <c r="G382" s="218"/>
      <c r="H382" s="214" t="s">
        <v>77</v>
      </c>
      <c r="I382" s="21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16" t="s">
        <v>346</v>
      </c>
      <c r="C384" s="217"/>
      <c r="D384" s="217"/>
      <c r="E384" s="217"/>
      <c r="F384" s="217"/>
      <c r="G384" s="218"/>
      <c r="H384" s="214" t="s">
        <v>4</v>
      </c>
      <c r="I384" s="21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f>'[2]Publikime AL'!B516</f>
        <v>0</v>
      </c>
      <c r="C388" s="166">
        <f>'[2]Publikime AL'!C516</f>
        <v>0</v>
      </c>
      <c r="D388" s="166">
        <f>'[2]Publikime AL'!D516</f>
        <v>0</v>
      </c>
      <c r="E388" s="166">
        <f>'[2]Publikime AL'!E516</f>
        <v>79.366905919999994</v>
      </c>
      <c r="F388" s="166">
        <f>'[2]Publikime AL'!F516</f>
        <v>0</v>
      </c>
      <c r="G388" s="166">
        <f>'[2]Publikime AL'!G516</f>
        <v>103.03821434</v>
      </c>
      <c r="H388" s="166">
        <f>'[2]Publikime AL'!H516</f>
        <v>0</v>
      </c>
      <c r="I388" s="167">
        <f>'[2]Publikime AL'!I516</f>
        <v>81.576103559999993</v>
      </c>
    </row>
    <row r="389" spans="1:9" ht="15.75" customHeight="1" x14ac:dyDescent="0.25">
      <c r="A389" s="43">
        <v>2</v>
      </c>
      <c r="B389" s="166">
        <f>'[2]Publikime AL'!B517</f>
        <v>0</v>
      </c>
      <c r="C389" s="166">
        <f>'[2]Publikime AL'!C517</f>
        <v>0</v>
      </c>
      <c r="D389" s="166">
        <f>'[2]Publikime AL'!D517</f>
        <v>0</v>
      </c>
      <c r="E389" s="166">
        <f>'[2]Publikime AL'!E517</f>
        <v>79.34301499</v>
      </c>
      <c r="F389" s="166">
        <f>'[2]Publikime AL'!F517</f>
        <v>0</v>
      </c>
      <c r="G389" s="166">
        <f>'[2]Publikime AL'!G517</f>
        <v>110.73098024000001</v>
      </c>
      <c r="H389" s="166">
        <f>'[2]Publikime AL'!H517</f>
        <v>0</v>
      </c>
      <c r="I389" s="167">
        <f>'[2]Publikime AL'!I517</f>
        <v>0</v>
      </c>
    </row>
    <row r="390" spans="1:9" ht="15.75" customHeight="1" x14ac:dyDescent="0.25">
      <c r="A390" s="43">
        <v>3</v>
      </c>
      <c r="B390" s="166">
        <f>'[2]Publikime AL'!B518</f>
        <v>0</v>
      </c>
      <c r="C390" s="166">
        <f>'[2]Publikime AL'!C518</f>
        <v>0</v>
      </c>
      <c r="D390" s="166">
        <f>'[2]Publikime AL'!D518</f>
        <v>0</v>
      </c>
      <c r="E390" s="166">
        <f>'[2]Publikime AL'!E518</f>
        <v>74.370623110000011</v>
      </c>
      <c r="F390" s="166">
        <f>'[2]Publikime AL'!F518</f>
        <v>0</v>
      </c>
      <c r="G390" s="166">
        <f>'[2]Publikime AL'!G518</f>
        <v>105.60211482999999</v>
      </c>
      <c r="H390" s="166">
        <f>'[2]Publikime AL'!H518</f>
        <v>0</v>
      </c>
      <c r="I390" s="167">
        <f>'[2]Publikime AL'!I518</f>
        <v>0</v>
      </c>
    </row>
    <row r="391" spans="1:9" ht="15.75" customHeight="1" x14ac:dyDescent="0.25">
      <c r="A391" s="43">
        <v>4</v>
      </c>
      <c r="B391" s="166">
        <f>'[2]Publikime AL'!B519</f>
        <v>0</v>
      </c>
      <c r="C391" s="166">
        <f>'[2]Publikime AL'!C519</f>
        <v>0</v>
      </c>
      <c r="D391" s="166">
        <f>'[2]Publikime AL'!D519</f>
        <v>0</v>
      </c>
      <c r="E391" s="166">
        <f>'[2]Publikime AL'!E519</f>
        <v>74.374407820000002</v>
      </c>
      <c r="F391" s="166">
        <f>'[2]Publikime AL'!F519</f>
        <v>0</v>
      </c>
      <c r="G391" s="166">
        <f>'[2]Publikime AL'!G519</f>
        <v>130.71315346</v>
      </c>
      <c r="H391" s="166">
        <f>'[2]Publikime AL'!H519</f>
        <v>0</v>
      </c>
      <c r="I391" s="167">
        <f>'[2]Publikime AL'!I519</f>
        <v>0</v>
      </c>
    </row>
    <row r="392" spans="1:9" ht="15.75" customHeight="1" x14ac:dyDescent="0.25">
      <c r="A392" s="43">
        <v>5</v>
      </c>
      <c r="B392" s="166">
        <f>'[2]Publikime AL'!B520</f>
        <v>0</v>
      </c>
      <c r="C392" s="166">
        <f>'[2]Publikime AL'!C520</f>
        <v>0</v>
      </c>
      <c r="D392" s="166">
        <f>'[2]Publikime AL'!D520</f>
        <v>0</v>
      </c>
      <c r="E392" s="166">
        <f>'[2]Publikime AL'!E520</f>
        <v>79.307060299999989</v>
      </c>
      <c r="F392" s="166">
        <f>'[2]Publikime AL'!F520</f>
        <v>0</v>
      </c>
      <c r="G392" s="166">
        <f>'[2]Publikime AL'!G520</f>
        <v>102.52727929000001</v>
      </c>
      <c r="H392" s="166">
        <f>'[2]Publikime AL'!H520</f>
        <v>0</v>
      </c>
      <c r="I392" s="167">
        <f>'[2]Publikime AL'!I520</f>
        <v>0</v>
      </c>
    </row>
    <row r="393" spans="1:9" ht="15.75" customHeight="1" x14ac:dyDescent="0.25">
      <c r="A393" s="43">
        <v>6</v>
      </c>
      <c r="B393" s="166">
        <f>'[2]Publikime AL'!B521</f>
        <v>0</v>
      </c>
      <c r="C393" s="166">
        <f>'[2]Publikime AL'!C521</f>
        <v>4.212139389999999</v>
      </c>
      <c r="D393" s="166">
        <f>'[2]Publikime AL'!D521</f>
        <v>0</v>
      </c>
      <c r="E393" s="166">
        <f>'[2]Publikime AL'!E521</f>
        <v>79.348218970000005</v>
      </c>
      <c r="F393" s="166">
        <f>'[2]Publikime AL'!F521</f>
        <v>0</v>
      </c>
      <c r="G393" s="166">
        <f>'[2]Publikime AL'!G521</f>
        <v>96.990730289999988</v>
      </c>
      <c r="H393" s="166">
        <f>'[2]Publikime AL'!H521</f>
        <v>0</v>
      </c>
      <c r="I393" s="167">
        <f>'[2]Publikime AL'!I521</f>
        <v>0</v>
      </c>
    </row>
    <row r="394" spans="1:9" ht="15.75" customHeight="1" x14ac:dyDescent="0.25">
      <c r="A394" s="43">
        <v>7</v>
      </c>
      <c r="B394" s="166">
        <f>'[2]Publikime AL'!B522</f>
        <v>0</v>
      </c>
      <c r="C394" s="166">
        <f>'[2]Publikime AL'!C522</f>
        <v>79.97506061</v>
      </c>
      <c r="D394" s="166">
        <f>'[2]Publikime AL'!D522</f>
        <v>0</v>
      </c>
      <c r="E394" s="166">
        <f>'[2]Publikime AL'!E522</f>
        <v>79.381808210000003</v>
      </c>
      <c r="F394" s="166">
        <f>'[2]Publikime AL'!F522</f>
        <v>0</v>
      </c>
      <c r="G394" s="166">
        <f>'[2]Publikime AL'!G522</f>
        <v>96.280033810000006</v>
      </c>
      <c r="H394" s="166">
        <f>'[2]Publikime AL'!H522</f>
        <v>0</v>
      </c>
      <c r="I394" s="167">
        <f>'[2]Publikime AL'!I522</f>
        <v>0.90655490000000005</v>
      </c>
    </row>
    <row r="395" spans="1:9" x14ac:dyDescent="0.25">
      <c r="A395" s="43">
        <v>8</v>
      </c>
      <c r="B395" s="166">
        <f>'[2]Publikime AL'!B523</f>
        <v>21.691796410000002</v>
      </c>
      <c r="C395" s="166">
        <f>'[2]Publikime AL'!C523</f>
        <v>79.970329739999997</v>
      </c>
      <c r="D395" s="166">
        <f>'[2]Publikime AL'!D523</f>
        <v>0</v>
      </c>
      <c r="E395" s="166">
        <f>'[2]Publikime AL'!E523</f>
        <v>79.361701960000005</v>
      </c>
      <c r="F395" s="166">
        <f>'[2]Publikime AL'!F523</f>
        <v>0</v>
      </c>
      <c r="G395" s="166">
        <f>'[2]Publikime AL'!G523</f>
        <v>119.98564624000001</v>
      </c>
      <c r="H395" s="166">
        <f>'[2]Publikime AL'!H523</f>
        <v>0</v>
      </c>
      <c r="I395" s="167">
        <f>'[2]Publikime AL'!I523</f>
        <v>114.73117594999999</v>
      </c>
    </row>
    <row r="396" spans="1:9" ht="15.75" customHeight="1" x14ac:dyDescent="0.25">
      <c r="A396" s="43">
        <v>9</v>
      </c>
      <c r="B396" s="166">
        <f>'[2]Publikime AL'!B524</f>
        <v>79.492510809999999</v>
      </c>
      <c r="C396" s="166">
        <f>'[2]Publikime AL'!C524</f>
        <v>79.987360899999999</v>
      </c>
      <c r="D396" s="166">
        <f>'[2]Publikime AL'!D524</f>
        <v>0</v>
      </c>
      <c r="E396" s="166">
        <f>'[2]Publikime AL'!E524</f>
        <v>79.313920070000009</v>
      </c>
      <c r="F396" s="166">
        <f>'[2]Publikime AL'!F524</f>
        <v>0</v>
      </c>
      <c r="G396" s="166">
        <f>'[2]Publikime AL'!G524</f>
        <v>143.66109928999998</v>
      </c>
      <c r="H396" s="166">
        <f>'[2]Publikime AL'!H524</f>
        <v>0</v>
      </c>
      <c r="I396" s="167">
        <f>'[2]Publikime AL'!I524</f>
        <v>117.93551931999998</v>
      </c>
    </row>
    <row r="397" spans="1:9" x14ac:dyDescent="0.25">
      <c r="A397" s="43">
        <v>10</v>
      </c>
      <c r="B397" s="166">
        <f>'[2]Publikime AL'!B525</f>
        <v>0.62021842000000005</v>
      </c>
      <c r="C397" s="166">
        <f>'[2]Publikime AL'!C525</f>
        <v>79.969383550000003</v>
      </c>
      <c r="D397" s="166">
        <f>'[2]Publikime AL'!D525</f>
        <v>0</v>
      </c>
      <c r="E397" s="166">
        <f>'[2]Publikime AL'!E525</f>
        <v>79.301856329999993</v>
      </c>
      <c r="F397" s="166">
        <f>'[2]Publikime AL'!F525</f>
        <v>0</v>
      </c>
      <c r="G397" s="166">
        <f>'[2]Publikime AL'!G525</f>
        <v>122.10141408000001</v>
      </c>
      <c r="H397" s="166">
        <f>'[2]Publikime AL'!H525</f>
        <v>0</v>
      </c>
      <c r="I397" s="167">
        <f>'[2]Publikime AL'!I525</f>
        <v>2.9694551799999997</v>
      </c>
    </row>
    <row r="398" spans="1:9" ht="15.75" customHeight="1" x14ac:dyDescent="0.25">
      <c r="A398" s="43">
        <v>11</v>
      </c>
      <c r="B398" s="166">
        <f>'[2]Publikime AL'!B526</f>
        <v>0</v>
      </c>
      <c r="C398" s="166">
        <f>'[2]Publikime AL'!C526</f>
        <v>79.911666819999994</v>
      </c>
      <c r="D398" s="166">
        <f>'[2]Publikime AL'!D526</f>
        <v>0</v>
      </c>
      <c r="E398" s="166">
        <f>'[2]Publikime AL'!E526</f>
        <v>79.311081549999983</v>
      </c>
      <c r="F398" s="166">
        <f>'[2]Publikime AL'!F526</f>
        <v>0</v>
      </c>
      <c r="G398" s="166">
        <f>'[2]Publikime AL'!G526</f>
        <v>136.60345404</v>
      </c>
      <c r="H398" s="166">
        <f>'[2]Publikime AL'!H526</f>
        <v>0</v>
      </c>
      <c r="I398" s="167">
        <f>'[2]Publikime AL'!I526</f>
        <v>99.113594459999987</v>
      </c>
    </row>
    <row r="399" spans="1:9" x14ac:dyDescent="0.25">
      <c r="A399" s="43">
        <v>12</v>
      </c>
      <c r="B399" s="166">
        <f>'[2]Publikime AL'!B527</f>
        <v>3.0682125</v>
      </c>
      <c r="C399" s="166">
        <f>'[2]Publikime AL'!C527</f>
        <v>79.923967110000007</v>
      </c>
      <c r="D399" s="166">
        <f>'[2]Publikime AL'!D527</f>
        <v>0</v>
      </c>
      <c r="E399" s="166">
        <f>'[2]Publikime AL'!E527</f>
        <v>79.317231700000008</v>
      </c>
      <c r="F399" s="166">
        <f>'[2]Publikime AL'!F527</f>
        <v>0</v>
      </c>
      <c r="G399" s="166">
        <f>'[2]Publikime AL'!G527</f>
        <v>134.87869340999998</v>
      </c>
      <c r="H399" s="166">
        <f>'[2]Publikime AL'!H527</f>
        <v>0</v>
      </c>
      <c r="I399" s="167">
        <f>'[2]Publikime AL'!I527</f>
        <v>135.52091038999998</v>
      </c>
    </row>
    <row r="400" spans="1:9" ht="15.75" customHeight="1" x14ac:dyDescent="0.25">
      <c r="A400" s="43">
        <v>13</v>
      </c>
      <c r="B400" s="166">
        <f>'[2]Publikime AL'!B528</f>
        <v>69.793496290000007</v>
      </c>
      <c r="C400" s="166">
        <f>'[2]Publikime AL'!C528</f>
        <v>79.989253259999998</v>
      </c>
      <c r="D400" s="166">
        <f>'[2]Publikime AL'!D528</f>
        <v>0</v>
      </c>
      <c r="E400" s="166">
        <f>'[2]Publikime AL'!E528</f>
        <v>79.330241599999994</v>
      </c>
      <c r="F400" s="166">
        <f>'[2]Publikime AL'!F528</f>
        <v>0</v>
      </c>
      <c r="G400" s="166">
        <f>'[2]Publikime AL'!G528</f>
        <v>133.05068133</v>
      </c>
      <c r="H400" s="166">
        <f>'[2]Publikime AL'!H528</f>
        <v>0</v>
      </c>
      <c r="I400" s="167">
        <f>'[2]Publikime AL'!I528</f>
        <v>137.66116055999998</v>
      </c>
    </row>
    <row r="401" spans="1:9" ht="15.75" customHeight="1" x14ac:dyDescent="0.25">
      <c r="A401" s="43">
        <v>14</v>
      </c>
      <c r="B401" s="166">
        <f>'[2]Publikime AL'!B529</f>
        <v>69.782851809999997</v>
      </c>
      <c r="C401" s="166">
        <f>'[2]Publikime AL'!C529</f>
        <v>79.959921800000004</v>
      </c>
      <c r="D401" s="166">
        <f>'[2]Publikime AL'!D529</f>
        <v>0</v>
      </c>
      <c r="E401" s="166">
        <f>'[2]Publikime AL'!E529</f>
        <v>79.352476750000008</v>
      </c>
      <c r="F401" s="166">
        <f>'[2]Publikime AL'!F529</f>
        <v>0</v>
      </c>
      <c r="G401" s="166">
        <f>'[2]Publikime AL'!G529</f>
        <v>100.14468978999999</v>
      </c>
      <c r="H401" s="166">
        <f>'[2]Publikime AL'!H529</f>
        <v>0</v>
      </c>
      <c r="I401" s="167">
        <f>'[2]Publikime AL'!I529</f>
        <v>121.62418655000002</v>
      </c>
    </row>
    <row r="402" spans="1:9" ht="15.75" customHeight="1" x14ac:dyDescent="0.25">
      <c r="A402" s="43">
        <v>15</v>
      </c>
      <c r="B402" s="166">
        <f>'[2]Publikime AL'!B530</f>
        <v>69.817860339999996</v>
      </c>
      <c r="C402" s="166">
        <f>'[2]Publikime AL'!C530</f>
        <v>79.873819779999991</v>
      </c>
      <c r="D402" s="166">
        <f>'[2]Publikime AL'!D530</f>
        <v>0</v>
      </c>
      <c r="E402" s="166">
        <f>'[2]Publikime AL'!E530</f>
        <v>79.333789769999996</v>
      </c>
      <c r="F402" s="166">
        <f>'[2]Publikime AL'!F530</f>
        <v>0</v>
      </c>
      <c r="G402" s="166">
        <f>'[2]Publikime AL'!G530</f>
        <v>89.522562919999984</v>
      </c>
      <c r="H402" s="166">
        <f>'[2]Publikime AL'!H530</f>
        <v>0</v>
      </c>
      <c r="I402" s="167">
        <f>'[2]Publikime AL'!I530</f>
        <v>95.699554829999997</v>
      </c>
    </row>
    <row r="403" spans="1:9" ht="15.75" customHeight="1" x14ac:dyDescent="0.25">
      <c r="A403" s="43">
        <v>16</v>
      </c>
      <c r="B403" s="166">
        <f>'[2]Publikime AL'!B531</f>
        <v>69.771970789999997</v>
      </c>
      <c r="C403" s="166">
        <f>'[2]Publikime AL'!C531</f>
        <v>46.282676350000003</v>
      </c>
      <c r="D403" s="166">
        <f>'[2]Publikime AL'!D531</f>
        <v>0</v>
      </c>
      <c r="E403" s="166">
        <f>'[2]Publikime AL'!E531</f>
        <v>69.389715649999999</v>
      </c>
      <c r="F403" s="166">
        <f>'[2]Publikime AL'!F531</f>
        <v>1.0261279000000001</v>
      </c>
      <c r="G403" s="166">
        <f>'[2]Publikime AL'!G531</f>
        <v>89.357573470000005</v>
      </c>
      <c r="H403" s="166">
        <f>'[2]Publikime AL'!H531</f>
        <v>0.82175387999999994</v>
      </c>
      <c r="I403" s="167">
        <f>'[2]Publikime AL'!I531</f>
        <v>50.097182019999998</v>
      </c>
    </row>
    <row r="404" spans="1:9" ht="15.75" customHeight="1" x14ac:dyDescent="0.25">
      <c r="A404" s="43">
        <v>17</v>
      </c>
      <c r="B404" s="166">
        <f>'[2]Publikime AL'!B532</f>
        <v>9.1239760000000008</v>
      </c>
      <c r="C404" s="166">
        <f>'[2]Publikime AL'!C532</f>
        <v>0</v>
      </c>
      <c r="D404" s="166">
        <f>'[2]Publikime AL'!D532</f>
        <v>0</v>
      </c>
      <c r="E404" s="166">
        <f>'[2]Publikime AL'!E532</f>
        <v>78.077977559999994</v>
      </c>
      <c r="F404" s="166">
        <f>'[2]Publikime AL'!F532</f>
        <v>133.14541719000002</v>
      </c>
      <c r="G404" s="166">
        <f>'[2]Publikime AL'!G532</f>
        <v>124.54858010999999</v>
      </c>
      <c r="H404" s="166">
        <f>'[2]Publikime AL'!H532</f>
        <v>132.77818263</v>
      </c>
      <c r="I404" s="167">
        <f>'[2]Publikime AL'!I532</f>
        <v>0.23417857</v>
      </c>
    </row>
    <row r="405" spans="1:9" ht="15.75" customHeight="1" x14ac:dyDescent="0.25">
      <c r="A405" s="43">
        <v>18</v>
      </c>
      <c r="B405" s="166">
        <f>'[2]Publikime AL'!B533</f>
        <v>0</v>
      </c>
      <c r="C405" s="166">
        <f>'[2]Publikime AL'!C533</f>
        <v>65.994599309999998</v>
      </c>
      <c r="D405" s="166">
        <f>'[2]Publikime AL'!D533</f>
        <v>0</v>
      </c>
      <c r="E405" s="166">
        <f>'[2]Publikime AL'!E533</f>
        <v>79.349165139999997</v>
      </c>
      <c r="F405" s="166">
        <f>'[2]Publikime AL'!F533</f>
        <v>143.55075151</v>
      </c>
      <c r="G405" s="166">
        <f>'[2]Publikime AL'!G533</f>
        <v>141.47472303000001</v>
      </c>
      <c r="H405" s="166">
        <f>'[2]Publikime AL'!H533</f>
        <v>99.454572660000011</v>
      </c>
      <c r="I405" s="167">
        <f>'[2]Publikime AL'!I533</f>
        <v>103.10385531</v>
      </c>
    </row>
    <row r="406" spans="1:9" ht="15.75" customHeight="1" x14ac:dyDescent="0.25">
      <c r="A406" s="43">
        <v>19</v>
      </c>
      <c r="B406" s="166">
        <f>'[2]Publikime AL'!B534</f>
        <v>0</v>
      </c>
      <c r="C406" s="166">
        <f>'[2]Publikime AL'!C534</f>
        <v>79.891560579999989</v>
      </c>
      <c r="D406" s="166">
        <f>'[2]Publikime AL'!D534</f>
        <v>0</v>
      </c>
      <c r="E406" s="166">
        <f>'[2]Publikime AL'!E534</f>
        <v>79.369744470000001</v>
      </c>
      <c r="F406" s="166">
        <f>'[2]Publikime AL'!F534</f>
        <v>110.06924839</v>
      </c>
      <c r="G406" s="166">
        <f>'[2]Publikime AL'!G534</f>
        <v>103.92986697999999</v>
      </c>
      <c r="H406" s="166">
        <f>'[2]Publikime AL'!H534</f>
        <v>124.07667481999999</v>
      </c>
      <c r="I406" s="167">
        <f>'[2]Publikime AL'!I534</f>
        <v>132.73205655000001</v>
      </c>
    </row>
    <row r="407" spans="1:9" ht="15.75" customHeight="1" x14ac:dyDescent="0.25">
      <c r="A407" s="43">
        <v>20</v>
      </c>
      <c r="B407" s="166">
        <f>'[2]Publikime AL'!B535</f>
        <v>0</v>
      </c>
      <c r="C407" s="166">
        <f>'[2]Publikime AL'!C535</f>
        <v>79.88919512999999</v>
      </c>
      <c r="D407" s="166">
        <f>'[2]Publikime AL'!D535</f>
        <v>0</v>
      </c>
      <c r="E407" s="166">
        <f>'[2]Publikime AL'!E535</f>
        <v>79.312973900000003</v>
      </c>
      <c r="F407" s="166">
        <f>'[2]Publikime AL'!F535</f>
        <v>123.63173553999999</v>
      </c>
      <c r="G407" s="166">
        <f>'[2]Publikime AL'!G535</f>
        <v>109.4398048</v>
      </c>
      <c r="H407" s="166">
        <f>'[2]Publikime AL'!H535</f>
        <v>114.26530251999999</v>
      </c>
      <c r="I407" s="167">
        <f>'[2]Publikime AL'!I535</f>
        <v>105.29271528</v>
      </c>
    </row>
    <row r="408" spans="1:9" ht="15.75" customHeight="1" x14ac:dyDescent="0.25">
      <c r="A408" s="43">
        <v>21</v>
      </c>
      <c r="B408" s="166">
        <f>'[2]Publikime AL'!B536</f>
        <v>0</v>
      </c>
      <c r="C408" s="166">
        <f>'[2]Publikime AL'!C536</f>
        <v>79.884937350000001</v>
      </c>
      <c r="D408" s="166">
        <f>'[2]Publikime AL'!D536</f>
        <v>0</v>
      </c>
      <c r="E408" s="166">
        <f>'[2]Publikime AL'!E536</f>
        <v>79.321016400000005</v>
      </c>
      <c r="F408" s="166">
        <f>'[2]Publikime AL'!F536</f>
        <v>117.83120342000001</v>
      </c>
      <c r="G408" s="166">
        <f>'[2]Publikime AL'!G536</f>
        <v>108.67659555</v>
      </c>
      <c r="H408" s="166">
        <f>'[2]Publikime AL'!H536</f>
        <v>114.24827134000002</v>
      </c>
      <c r="I408" s="167">
        <f>'[2]Publikime AL'!I536</f>
        <v>106.03037776000001</v>
      </c>
    </row>
    <row r="409" spans="1:9" ht="15.75" customHeight="1" x14ac:dyDescent="0.25">
      <c r="A409" s="43">
        <v>22</v>
      </c>
      <c r="B409" s="166">
        <f>'[2]Publikime AL'!B537</f>
        <v>0</v>
      </c>
      <c r="C409" s="166">
        <f>'[2]Publikime AL'!C537</f>
        <v>0.51921413000000005</v>
      </c>
      <c r="D409" s="166">
        <f>'[2]Publikime AL'!D537</f>
        <v>0</v>
      </c>
      <c r="E409" s="166">
        <f>'[2]Publikime AL'!E537</f>
        <v>79.311554639999997</v>
      </c>
      <c r="F409" s="166">
        <f>'[2]Publikime AL'!F537</f>
        <v>110.62063248</v>
      </c>
      <c r="G409" s="166">
        <f>'[2]Publikime AL'!G537</f>
        <v>107.36696966000001</v>
      </c>
      <c r="H409" s="166">
        <f>'[2]Publikime AL'!H537</f>
        <v>114.18511409999999</v>
      </c>
      <c r="I409" s="167">
        <f>'[2]Publikime AL'!I537</f>
        <v>110.93322537</v>
      </c>
    </row>
    <row r="410" spans="1:9" ht="15.75" customHeight="1" x14ac:dyDescent="0.25">
      <c r="A410" s="43">
        <v>23</v>
      </c>
      <c r="B410" s="166">
        <f>'[2]Publikime AL'!B538</f>
        <v>0</v>
      </c>
      <c r="C410" s="166">
        <f>'[2]Publikime AL'!C538</f>
        <v>0</v>
      </c>
      <c r="D410" s="166">
        <f>'[2]Publikime AL'!D538</f>
        <v>0</v>
      </c>
      <c r="E410" s="166">
        <f>'[2]Publikime AL'!E538</f>
        <v>79.30635067</v>
      </c>
      <c r="F410" s="166">
        <f>'[2]Publikime AL'!F538</f>
        <v>75.334889959999998</v>
      </c>
      <c r="G410" s="166">
        <f>'[2]Publikime AL'!G538</f>
        <v>108.87209918000001</v>
      </c>
      <c r="H410" s="166">
        <f>'[2]Publikime AL'!H538</f>
        <v>0.66492519999999988</v>
      </c>
      <c r="I410" s="167">
        <f>'[2]Publikime AL'!I538</f>
        <v>117.94403491000001</v>
      </c>
    </row>
    <row r="411" spans="1:9" ht="15.75" customHeight="1" x14ac:dyDescent="0.25">
      <c r="A411" s="45">
        <v>24</v>
      </c>
      <c r="B411" s="112">
        <f>'[2]Publikime AL'!B539</f>
        <v>0</v>
      </c>
      <c r="C411" s="112">
        <f>'[2]Publikime AL'!C539</f>
        <v>4.2627598099999995</v>
      </c>
      <c r="D411" s="112">
        <f>'[2]Publikime AL'!D539</f>
        <v>0</v>
      </c>
      <c r="E411" s="112">
        <f>'[2]Publikime AL'!E539</f>
        <v>79.316522049999989</v>
      </c>
      <c r="F411" s="112">
        <f>'[2]Publikime AL'!F539</f>
        <v>0</v>
      </c>
      <c r="G411" s="112">
        <f>'[2]Publikime AL'!G539</f>
        <v>105.09259905</v>
      </c>
      <c r="H411" s="112">
        <f>'[2]Publikime AL'!H539</f>
        <v>0</v>
      </c>
      <c r="I411" s="168">
        <f>'[2]Publikime AL'!I539</f>
        <v>112.0352839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16" t="s">
        <v>348</v>
      </c>
      <c r="C415" s="217"/>
      <c r="D415" s="217"/>
      <c r="E415" s="217"/>
      <c r="F415" s="217"/>
      <c r="G415" s="218"/>
      <c r="H415" s="214" t="s">
        <v>4</v>
      </c>
      <c r="I415" s="21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f t="shared" ref="B417:I417" si="1">SUM(B389:B412)</f>
        <v>393.16289337000001</v>
      </c>
      <c r="C417" s="112">
        <f t="shared" si="1"/>
        <v>1080.4978456199999</v>
      </c>
      <c r="D417" s="112">
        <f t="shared" si="1"/>
        <v>0</v>
      </c>
      <c r="E417" s="112">
        <f t="shared" si="1"/>
        <v>1803.5024536099997</v>
      </c>
      <c r="F417" s="112">
        <f t="shared" si="1"/>
        <v>815.21000639000022</v>
      </c>
      <c r="G417" s="112">
        <f t="shared" si="1"/>
        <v>2621.5513448500001</v>
      </c>
      <c r="H417" s="112">
        <f t="shared" si="1"/>
        <v>700.49479714999995</v>
      </c>
      <c r="I417" s="112">
        <f t="shared" si="1"/>
        <v>1664.56502181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16" t="s">
        <v>350</v>
      </c>
      <c r="C420" s="217"/>
      <c r="D420" s="217"/>
      <c r="E420" s="217"/>
      <c r="F420" s="217"/>
      <c r="G420" s="218"/>
      <c r="H420" s="224" t="str">
        <f>'[2]Publikime AL'!H547</f>
        <v xml:space="preserve"> 293 MWh</v>
      </c>
      <c r="I420" s="225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16" t="s">
        <v>352</v>
      </c>
      <c r="C422" s="217"/>
      <c r="D422" s="217"/>
      <c r="E422" s="217"/>
      <c r="F422" s="217"/>
      <c r="G422" s="218"/>
      <c r="H422" s="214" t="str">
        <f>'[2]Publikime AL'!H549</f>
        <v>452 GWh</v>
      </c>
      <c r="I422" s="21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9" t="s">
        <v>353</v>
      </c>
      <c r="C427" s="210"/>
      <c r="D427" s="210"/>
      <c r="E427" s="210"/>
      <c r="F427" s="210"/>
      <c r="G427" s="210"/>
      <c r="H427" s="210"/>
      <c r="I427" s="211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f>'[2]W-1'!B16</f>
        <v>70</v>
      </c>
      <c r="C430" s="118">
        <f>'[2]W-1'!C16</f>
        <v>75</v>
      </c>
      <c r="D430" s="118">
        <f>'[2]W-1'!D16</f>
        <v>0</v>
      </c>
      <c r="E430" s="118">
        <f>'[2]W-1'!E16</f>
        <v>0</v>
      </c>
      <c r="F430" s="118">
        <f>'[2]W-1'!F16</f>
        <v>0</v>
      </c>
      <c r="G430" s="118">
        <f>'[2]W-1'!G16</f>
        <v>0</v>
      </c>
      <c r="H430" s="118">
        <f>'[2]W-1'!H16</f>
        <v>145</v>
      </c>
      <c r="I430" s="113"/>
    </row>
    <row r="431" spans="1:9" ht="15.75" customHeight="1" x14ac:dyDescent="0.25">
      <c r="A431" s="117">
        <v>2</v>
      </c>
      <c r="B431" s="118">
        <f>'[2]W-1'!B17</f>
        <v>70</v>
      </c>
      <c r="C431" s="118">
        <f>'[2]W-1'!C17</f>
        <v>75</v>
      </c>
      <c r="D431" s="118">
        <f>'[2]W-1'!D17</f>
        <v>0</v>
      </c>
      <c r="E431" s="118">
        <f>'[2]W-1'!E17</f>
        <v>0</v>
      </c>
      <c r="F431" s="118">
        <f>'[2]W-1'!F17</f>
        <v>0</v>
      </c>
      <c r="G431" s="118">
        <f>'[2]W-1'!G17</f>
        <v>0</v>
      </c>
      <c r="H431" s="118">
        <f>'[2]W-1'!H17</f>
        <v>145</v>
      </c>
      <c r="I431" s="113"/>
    </row>
    <row r="432" spans="1:9" ht="15.75" customHeight="1" x14ac:dyDescent="0.25">
      <c r="A432" s="117">
        <v>3</v>
      </c>
      <c r="B432" s="118">
        <f>'[2]W-1'!B18</f>
        <v>70</v>
      </c>
      <c r="C432" s="118">
        <f>'[2]W-1'!C18</f>
        <v>75</v>
      </c>
      <c r="D432" s="118">
        <f>'[2]W-1'!D18</f>
        <v>0</v>
      </c>
      <c r="E432" s="118">
        <f>'[2]W-1'!E18</f>
        <v>0</v>
      </c>
      <c r="F432" s="118">
        <f>'[2]W-1'!F18</f>
        <v>0</v>
      </c>
      <c r="G432" s="118">
        <f>'[2]W-1'!G18</f>
        <v>0</v>
      </c>
      <c r="H432" s="118">
        <f>'[2]W-1'!H18</f>
        <v>145</v>
      </c>
      <c r="I432" s="113"/>
    </row>
    <row r="433" spans="1:9" ht="15.75" customHeight="1" x14ac:dyDescent="0.25">
      <c r="A433" s="117">
        <v>4</v>
      </c>
      <c r="B433" s="118">
        <f>'[2]W-1'!B19</f>
        <v>70</v>
      </c>
      <c r="C433" s="118">
        <f>'[2]W-1'!C19</f>
        <v>75</v>
      </c>
      <c r="D433" s="118">
        <f>'[2]W-1'!D19</f>
        <v>0</v>
      </c>
      <c r="E433" s="118">
        <f>'[2]W-1'!E19</f>
        <v>0</v>
      </c>
      <c r="F433" s="118">
        <f>'[2]W-1'!F19</f>
        <v>0</v>
      </c>
      <c r="G433" s="118">
        <f>'[2]W-1'!G19</f>
        <v>0</v>
      </c>
      <c r="H433" s="118">
        <f>'[2]W-1'!H19</f>
        <v>145</v>
      </c>
      <c r="I433" s="113"/>
    </row>
    <row r="434" spans="1:9" ht="15.75" customHeight="1" x14ac:dyDescent="0.25">
      <c r="A434" s="117">
        <v>5</v>
      </c>
      <c r="B434" s="118">
        <f>'[2]W-1'!B20</f>
        <v>70</v>
      </c>
      <c r="C434" s="118">
        <f>'[2]W-1'!C20</f>
        <v>75</v>
      </c>
      <c r="D434" s="118">
        <f>'[2]W-1'!D20</f>
        <v>0</v>
      </c>
      <c r="E434" s="118">
        <f>'[2]W-1'!E20</f>
        <v>0</v>
      </c>
      <c r="F434" s="118">
        <f>'[2]W-1'!F20</f>
        <v>0</v>
      </c>
      <c r="G434" s="118">
        <f>'[2]W-1'!G20</f>
        <v>0</v>
      </c>
      <c r="H434" s="118">
        <f>'[2]W-1'!H20</f>
        <v>145</v>
      </c>
      <c r="I434" s="113"/>
    </row>
    <row r="435" spans="1:9" ht="15.75" customHeight="1" x14ac:dyDescent="0.25">
      <c r="A435" s="117">
        <v>6</v>
      </c>
      <c r="B435" s="118">
        <f>'[2]W-1'!B21</f>
        <v>70</v>
      </c>
      <c r="C435" s="118">
        <f>'[2]W-1'!C21</f>
        <v>75</v>
      </c>
      <c r="D435" s="118">
        <f>'[2]W-1'!D21</f>
        <v>0</v>
      </c>
      <c r="E435" s="118">
        <f>'[2]W-1'!E21</f>
        <v>0</v>
      </c>
      <c r="F435" s="118">
        <f>'[2]W-1'!F21</f>
        <v>0</v>
      </c>
      <c r="G435" s="118">
        <f>'[2]W-1'!G21</f>
        <v>0</v>
      </c>
      <c r="H435" s="118">
        <f>'[2]W-1'!H21</f>
        <v>145</v>
      </c>
      <c r="I435" s="113"/>
    </row>
    <row r="436" spans="1:9" ht="15.75" customHeight="1" x14ac:dyDescent="0.25">
      <c r="A436" s="117">
        <v>7</v>
      </c>
      <c r="B436" s="118">
        <f>'[2]W-1'!B22</f>
        <v>75</v>
      </c>
      <c r="C436" s="118">
        <f>'[2]W-1'!C22</f>
        <v>70</v>
      </c>
      <c r="D436" s="118">
        <f>'[2]W-1'!D22</f>
        <v>0</v>
      </c>
      <c r="E436" s="118">
        <f>'[2]W-1'!E22</f>
        <v>0</v>
      </c>
      <c r="F436" s="118">
        <f>'[2]W-1'!F22</f>
        <v>0</v>
      </c>
      <c r="G436" s="118">
        <f>'[2]W-1'!G22</f>
        <v>0</v>
      </c>
      <c r="H436" s="118">
        <f>'[2]W-1'!H22</f>
        <v>145</v>
      </c>
      <c r="I436" s="113"/>
    </row>
    <row r="437" spans="1:9" ht="15.75" customHeight="1" x14ac:dyDescent="0.25">
      <c r="A437" s="117">
        <v>8</v>
      </c>
      <c r="B437" s="118">
        <f>'[2]W-1'!B23</f>
        <v>75</v>
      </c>
      <c r="C437" s="118">
        <f>'[2]W-1'!C23</f>
        <v>70</v>
      </c>
      <c r="D437" s="118">
        <f>'[2]W-1'!D23</f>
        <v>0</v>
      </c>
      <c r="E437" s="118">
        <f>'[2]W-1'!E23</f>
        <v>0</v>
      </c>
      <c r="F437" s="118">
        <f>'[2]W-1'!F23</f>
        <v>0</v>
      </c>
      <c r="G437" s="118">
        <f>'[2]W-1'!G23</f>
        <v>0</v>
      </c>
      <c r="H437" s="118">
        <f>'[2]W-1'!H23</f>
        <v>145</v>
      </c>
      <c r="I437" s="113"/>
    </row>
    <row r="438" spans="1:9" ht="15.75" customHeight="1" x14ac:dyDescent="0.25">
      <c r="A438" s="117">
        <v>9</v>
      </c>
      <c r="B438" s="118">
        <f>'[2]W-1'!B24</f>
        <v>75</v>
      </c>
      <c r="C438" s="118">
        <f>'[2]W-1'!C24</f>
        <v>70</v>
      </c>
      <c r="D438" s="118">
        <f>'[2]W-1'!D24</f>
        <v>0</v>
      </c>
      <c r="E438" s="118">
        <f>'[2]W-1'!E24</f>
        <v>0</v>
      </c>
      <c r="F438" s="118">
        <f>'[2]W-1'!F24</f>
        <v>0</v>
      </c>
      <c r="G438" s="118">
        <f>'[2]W-1'!G24</f>
        <v>0</v>
      </c>
      <c r="H438" s="118">
        <f>'[2]W-1'!H24</f>
        <v>145</v>
      </c>
      <c r="I438" s="113"/>
    </row>
    <row r="439" spans="1:9" ht="15.75" customHeight="1" x14ac:dyDescent="0.25">
      <c r="A439" s="117">
        <v>10</v>
      </c>
      <c r="B439" s="118">
        <f>'[2]W-1'!B25</f>
        <v>75</v>
      </c>
      <c r="C439" s="118">
        <f>'[2]W-1'!C25</f>
        <v>70</v>
      </c>
      <c r="D439" s="118">
        <f>'[2]W-1'!D25</f>
        <v>0</v>
      </c>
      <c r="E439" s="118">
        <f>'[2]W-1'!E25</f>
        <v>0</v>
      </c>
      <c r="F439" s="118">
        <f>'[2]W-1'!F25</f>
        <v>0</v>
      </c>
      <c r="G439" s="118">
        <f>'[2]W-1'!G25</f>
        <v>0</v>
      </c>
      <c r="H439" s="118">
        <f>'[2]W-1'!H25</f>
        <v>145</v>
      </c>
      <c r="I439" s="113"/>
    </row>
    <row r="440" spans="1:9" ht="15.75" customHeight="1" x14ac:dyDescent="0.25">
      <c r="A440" s="117">
        <v>11</v>
      </c>
      <c r="B440" s="118">
        <f>'[2]W-1'!B26</f>
        <v>75</v>
      </c>
      <c r="C440" s="118">
        <f>'[2]W-1'!C26</f>
        <v>70</v>
      </c>
      <c r="D440" s="118">
        <f>'[2]W-1'!D26</f>
        <v>0</v>
      </c>
      <c r="E440" s="118">
        <f>'[2]W-1'!E26</f>
        <v>0</v>
      </c>
      <c r="F440" s="118">
        <f>'[2]W-1'!F26</f>
        <v>0</v>
      </c>
      <c r="G440" s="118">
        <f>'[2]W-1'!G26</f>
        <v>0</v>
      </c>
      <c r="H440" s="118">
        <f>'[2]W-1'!H26</f>
        <v>145</v>
      </c>
      <c r="I440" s="113"/>
    </row>
    <row r="441" spans="1:9" ht="15.75" customHeight="1" x14ac:dyDescent="0.25">
      <c r="A441" s="117">
        <v>12</v>
      </c>
      <c r="B441" s="118">
        <f>'[2]W-1'!B27</f>
        <v>75</v>
      </c>
      <c r="C441" s="118">
        <f>'[2]W-1'!C27</f>
        <v>70</v>
      </c>
      <c r="D441" s="118">
        <f>'[2]W-1'!D27</f>
        <v>0</v>
      </c>
      <c r="E441" s="118">
        <f>'[2]W-1'!E27</f>
        <v>0</v>
      </c>
      <c r="F441" s="118">
        <f>'[2]W-1'!F27</f>
        <v>0</v>
      </c>
      <c r="G441" s="118">
        <f>'[2]W-1'!G27</f>
        <v>0</v>
      </c>
      <c r="H441" s="118">
        <f>'[2]W-1'!H27</f>
        <v>145</v>
      </c>
      <c r="I441" s="113"/>
    </row>
    <row r="442" spans="1:9" ht="15.75" customHeight="1" x14ac:dyDescent="0.25">
      <c r="A442" s="117">
        <v>13</v>
      </c>
      <c r="B442" s="118">
        <f>'[2]W-1'!B28</f>
        <v>75</v>
      </c>
      <c r="C442" s="118">
        <f>'[2]W-1'!C28</f>
        <v>70</v>
      </c>
      <c r="D442" s="118">
        <f>'[2]W-1'!D28</f>
        <v>0</v>
      </c>
      <c r="E442" s="118">
        <f>'[2]W-1'!E28</f>
        <v>0</v>
      </c>
      <c r="F442" s="118">
        <f>'[2]W-1'!F28</f>
        <v>0</v>
      </c>
      <c r="G442" s="118">
        <f>'[2]W-1'!G28</f>
        <v>0</v>
      </c>
      <c r="H442" s="118">
        <f>'[2]W-1'!H28</f>
        <v>145</v>
      </c>
      <c r="I442" s="113"/>
    </row>
    <row r="443" spans="1:9" ht="15.75" customHeight="1" x14ac:dyDescent="0.25">
      <c r="A443" s="117">
        <v>14</v>
      </c>
      <c r="B443" s="118">
        <f>'[2]W-1'!B29</f>
        <v>75</v>
      </c>
      <c r="C443" s="118">
        <f>'[2]W-1'!C29</f>
        <v>70</v>
      </c>
      <c r="D443" s="118">
        <f>'[2]W-1'!D29</f>
        <v>0</v>
      </c>
      <c r="E443" s="118">
        <f>'[2]W-1'!E29</f>
        <v>0</v>
      </c>
      <c r="F443" s="118">
        <f>'[2]W-1'!F29</f>
        <v>0</v>
      </c>
      <c r="G443" s="118">
        <f>'[2]W-1'!G29</f>
        <v>0</v>
      </c>
      <c r="H443" s="118">
        <f>'[2]W-1'!H29</f>
        <v>145</v>
      </c>
      <c r="I443" s="113"/>
    </row>
    <row r="444" spans="1:9" ht="15.75" customHeight="1" x14ac:dyDescent="0.25">
      <c r="A444" s="117">
        <v>15</v>
      </c>
      <c r="B444" s="118">
        <f>'[2]W-1'!B30</f>
        <v>75</v>
      </c>
      <c r="C444" s="118">
        <f>'[2]W-1'!C30</f>
        <v>70</v>
      </c>
      <c r="D444" s="118">
        <f>'[2]W-1'!D30</f>
        <v>0</v>
      </c>
      <c r="E444" s="118">
        <f>'[2]W-1'!E30</f>
        <v>0</v>
      </c>
      <c r="F444" s="118">
        <f>'[2]W-1'!F30</f>
        <v>0</v>
      </c>
      <c r="G444" s="118">
        <f>'[2]W-1'!G30</f>
        <v>0</v>
      </c>
      <c r="H444" s="118">
        <f>'[2]W-1'!H30</f>
        <v>145</v>
      </c>
      <c r="I444" s="113"/>
    </row>
    <row r="445" spans="1:9" ht="15.75" customHeight="1" x14ac:dyDescent="0.25">
      <c r="A445" s="117">
        <v>16</v>
      </c>
      <c r="B445" s="118">
        <f>'[2]W-1'!B31</f>
        <v>75</v>
      </c>
      <c r="C445" s="118">
        <f>'[2]W-1'!C31</f>
        <v>70</v>
      </c>
      <c r="D445" s="118">
        <f>'[2]W-1'!D31</f>
        <v>0</v>
      </c>
      <c r="E445" s="118">
        <f>'[2]W-1'!E31</f>
        <v>0</v>
      </c>
      <c r="F445" s="118">
        <f>'[2]W-1'!F31</f>
        <v>0</v>
      </c>
      <c r="G445" s="118">
        <f>'[2]W-1'!G31</f>
        <v>0</v>
      </c>
      <c r="H445" s="118">
        <f>'[2]W-1'!H31</f>
        <v>145</v>
      </c>
      <c r="I445" s="113"/>
    </row>
    <row r="446" spans="1:9" ht="15.75" customHeight="1" x14ac:dyDescent="0.25">
      <c r="A446" s="117">
        <v>17</v>
      </c>
      <c r="B446" s="118">
        <f>'[2]W-1'!B32</f>
        <v>75</v>
      </c>
      <c r="C446" s="118">
        <f>'[2]W-1'!C32</f>
        <v>70</v>
      </c>
      <c r="D446" s="118">
        <f>'[2]W-1'!D32</f>
        <v>0</v>
      </c>
      <c r="E446" s="118">
        <f>'[2]W-1'!E32</f>
        <v>0</v>
      </c>
      <c r="F446" s="118">
        <f>'[2]W-1'!F32</f>
        <v>0</v>
      </c>
      <c r="G446" s="118">
        <f>'[2]W-1'!G32</f>
        <v>0</v>
      </c>
      <c r="H446" s="118">
        <f>'[2]W-1'!H32</f>
        <v>145</v>
      </c>
      <c r="I446" s="113"/>
    </row>
    <row r="447" spans="1:9" ht="15.75" customHeight="1" x14ac:dyDescent="0.25">
      <c r="A447" s="117">
        <v>18</v>
      </c>
      <c r="B447" s="118">
        <f>'[2]W-1'!B33</f>
        <v>75</v>
      </c>
      <c r="C447" s="118">
        <f>'[2]W-1'!C33</f>
        <v>70</v>
      </c>
      <c r="D447" s="118">
        <f>'[2]W-1'!D33</f>
        <v>0</v>
      </c>
      <c r="E447" s="118">
        <f>'[2]W-1'!E33</f>
        <v>0</v>
      </c>
      <c r="F447" s="118">
        <f>'[2]W-1'!F33</f>
        <v>0</v>
      </c>
      <c r="G447" s="118">
        <f>'[2]W-1'!G33</f>
        <v>0</v>
      </c>
      <c r="H447" s="118">
        <f>'[2]W-1'!H33</f>
        <v>145</v>
      </c>
      <c r="I447" s="113"/>
    </row>
    <row r="448" spans="1:9" ht="15.75" customHeight="1" x14ac:dyDescent="0.25">
      <c r="A448" s="117">
        <v>19</v>
      </c>
      <c r="B448" s="118">
        <f>'[2]W-1'!B34</f>
        <v>75</v>
      </c>
      <c r="C448" s="118">
        <f>'[2]W-1'!C34</f>
        <v>70</v>
      </c>
      <c r="D448" s="118">
        <f>'[2]W-1'!D34</f>
        <v>0</v>
      </c>
      <c r="E448" s="118">
        <f>'[2]W-1'!E34</f>
        <v>0</v>
      </c>
      <c r="F448" s="118">
        <f>'[2]W-1'!F34</f>
        <v>0</v>
      </c>
      <c r="G448" s="118">
        <f>'[2]W-1'!G34</f>
        <v>0</v>
      </c>
      <c r="H448" s="118">
        <f>'[2]W-1'!H34</f>
        <v>145</v>
      </c>
      <c r="I448" s="113"/>
    </row>
    <row r="449" spans="1:9" ht="15.75" customHeight="1" x14ac:dyDescent="0.25">
      <c r="A449" s="117">
        <v>20</v>
      </c>
      <c r="B449" s="118">
        <f>'[2]W-1'!B35</f>
        <v>75</v>
      </c>
      <c r="C449" s="118">
        <f>'[2]W-1'!C35</f>
        <v>70</v>
      </c>
      <c r="D449" s="118">
        <f>'[2]W-1'!D35</f>
        <v>0</v>
      </c>
      <c r="E449" s="118">
        <f>'[2]W-1'!E35</f>
        <v>0</v>
      </c>
      <c r="F449" s="118">
        <f>'[2]W-1'!F35</f>
        <v>0</v>
      </c>
      <c r="G449" s="118">
        <f>'[2]W-1'!G35</f>
        <v>0</v>
      </c>
      <c r="H449" s="118">
        <f>'[2]W-1'!H35</f>
        <v>145</v>
      </c>
      <c r="I449" s="113"/>
    </row>
    <row r="450" spans="1:9" ht="15.75" customHeight="1" x14ac:dyDescent="0.25">
      <c r="A450" s="117">
        <v>21</v>
      </c>
      <c r="B450" s="118">
        <f>'[2]W-1'!B36</f>
        <v>75</v>
      </c>
      <c r="C450" s="118">
        <f>'[2]W-1'!C36</f>
        <v>70</v>
      </c>
      <c r="D450" s="118">
        <f>'[2]W-1'!D36</f>
        <v>0</v>
      </c>
      <c r="E450" s="118">
        <f>'[2]W-1'!E36</f>
        <v>0</v>
      </c>
      <c r="F450" s="118">
        <f>'[2]W-1'!F36</f>
        <v>0</v>
      </c>
      <c r="G450" s="118">
        <f>'[2]W-1'!G36</f>
        <v>0</v>
      </c>
      <c r="H450" s="118">
        <f>'[2]W-1'!H36</f>
        <v>145</v>
      </c>
      <c r="I450" s="113"/>
    </row>
    <row r="451" spans="1:9" ht="15.75" customHeight="1" x14ac:dyDescent="0.25">
      <c r="A451" s="117">
        <v>22</v>
      </c>
      <c r="B451" s="118">
        <f>'[2]W-1'!B37</f>
        <v>75</v>
      </c>
      <c r="C451" s="118">
        <f>'[2]W-1'!C37</f>
        <v>70</v>
      </c>
      <c r="D451" s="118">
        <f>'[2]W-1'!D37</f>
        <v>0</v>
      </c>
      <c r="E451" s="118">
        <f>'[2]W-1'!E37</f>
        <v>0</v>
      </c>
      <c r="F451" s="118">
        <f>'[2]W-1'!F37</f>
        <v>0</v>
      </c>
      <c r="G451" s="118">
        <f>'[2]W-1'!G37</f>
        <v>0</v>
      </c>
      <c r="H451" s="118">
        <f>'[2]W-1'!H37</f>
        <v>145</v>
      </c>
      <c r="I451" s="113"/>
    </row>
    <row r="452" spans="1:9" ht="15.75" customHeight="1" x14ac:dyDescent="0.25">
      <c r="A452" s="117">
        <v>23</v>
      </c>
      <c r="B452" s="118">
        <f>'[2]W-1'!B38</f>
        <v>70</v>
      </c>
      <c r="C452" s="118">
        <f>'[2]W-1'!C38</f>
        <v>75</v>
      </c>
      <c r="D452" s="118">
        <f>'[2]W-1'!D38</f>
        <v>0</v>
      </c>
      <c r="E452" s="118">
        <f>'[2]W-1'!E38</f>
        <v>0</v>
      </c>
      <c r="F452" s="118">
        <f>'[2]W-1'!F38</f>
        <v>0</v>
      </c>
      <c r="G452" s="118">
        <f>'[2]W-1'!G38</f>
        <v>0</v>
      </c>
      <c r="H452" s="118">
        <f>'[2]W-1'!H38</f>
        <v>145</v>
      </c>
      <c r="I452" s="113"/>
    </row>
    <row r="453" spans="1:9" ht="15.75" customHeight="1" x14ac:dyDescent="0.25">
      <c r="A453" s="117">
        <v>24</v>
      </c>
      <c r="B453" s="118">
        <f>'[2]W-1'!B39</f>
        <v>70</v>
      </c>
      <c r="C453" s="118">
        <f>'[2]W-1'!C39</f>
        <v>75</v>
      </c>
      <c r="D453" s="118">
        <f>'[2]W-1'!D39</f>
        <v>0</v>
      </c>
      <c r="E453" s="118">
        <f>'[2]W-1'!E39</f>
        <v>0</v>
      </c>
      <c r="F453" s="118">
        <f>'[2]W-1'!F39</f>
        <v>0</v>
      </c>
      <c r="G453" s="118">
        <f>'[2]W-1'!G39</f>
        <v>0</v>
      </c>
      <c r="H453" s="118">
        <f>'[2]W-1'!H39</f>
        <v>145</v>
      </c>
      <c r="I453" s="113"/>
    </row>
    <row r="454" spans="1:9" ht="15.75" customHeight="1" x14ac:dyDescent="0.25">
      <c r="A454" s="120" t="s">
        <v>355</v>
      </c>
      <c r="B454" s="118">
        <f>'[2]W-1'!B40</f>
        <v>73.333333333333329</v>
      </c>
      <c r="C454" s="118">
        <f>'[2]W-1'!C40</f>
        <v>71.666666666666671</v>
      </c>
      <c r="D454" s="118">
        <f>'[2]W-1'!D40</f>
        <v>0</v>
      </c>
      <c r="E454" s="118">
        <f>'[2]W-1'!E40</f>
        <v>0</v>
      </c>
      <c r="F454" s="118">
        <f>'[2]W-1'!F40</f>
        <v>0</v>
      </c>
      <c r="G454" s="118">
        <f>'[2]W-1'!G40</f>
        <v>0</v>
      </c>
      <c r="H454" s="118">
        <f>'[2]W-1'!H40</f>
        <v>145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03" t="s">
        <v>356</v>
      </c>
      <c r="C456" s="204"/>
      <c r="D456" s="204"/>
      <c r="E456" s="204"/>
      <c r="F456" s="204"/>
      <c r="G456" s="205"/>
      <c r="H456" s="203" t="s">
        <v>4</v>
      </c>
      <c r="I456" s="205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06" t="s">
        <v>357</v>
      </c>
      <c r="C458" s="207"/>
      <c r="D458" s="207"/>
      <c r="E458" s="207"/>
      <c r="F458" s="207"/>
      <c r="G458" s="208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06" t="s">
        <v>216</v>
      </c>
      <c r="C460" s="207"/>
      <c r="D460" s="207"/>
      <c r="E460" s="207"/>
      <c r="F460" s="207"/>
      <c r="G460" s="208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06" t="s">
        <v>358</v>
      </c>
      <c r="C462" s="207"/>
      <c r="D462" s="207"/>
      <c r="E462" s="207"/>
      <c r="F462" s="207"/>
      <c r="G462" s="208"/>
      <c r="H462" s="203" t="s">
        <v>4</v>
      </c>
      <c r="I462" s="205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06" t="s">
        <v>359</v>
      </c>
      <c r="C464" s="207"/>
      <c r="D464" s="207"/>
      <c r="E464" s="207"/>
      <c r="F464" s="207"/>
      <c r="G464" s="207"/>
      <c r="H464" s="207"/>
      <c r="I464" s="208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9" t="s">
        <v>362</v>
      </c>
      <c r="C482" s="210"/>
      <c r="D482" s="210"/>
      <c r="E482" s="210"/>
      <c r="F482" s="210"/>
      <c r="G482" s="210"/>
      <c r="H482" s="210"/>
      <c r="I482" s="211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f>'[2]Publikime AL'!D612</f>
        <v>585.04999999999995</v>
      </c>
      <c r="E485" s="134">
        <f>'[2]Publikime AL'!E612</f>
        <v>13.665372507143047</v>
      </c>
      <c r="I485" s="12"/>
    </row>
    <row r="486" spans="1:9" x14ac:dyDescent="0.25">
      <c r="A486" s="10"/>
      <c r="C486" s="133">
        <v>2</v>
      </c>
      <c r="D486" s="134">
        <f>'[2]Publikime AL'!D613</f>
        <v>524.34</v>
      </c>
      <c r="E486" s="134">
        <f>'[2]Publikime AL'!E613</f>
        <v>12.520350227142899</v>
      </c>
      <c r="I486" s="12"/>
    </row>
    <row r="487" spans="1:9" x14ac:dyDescent="0.25">
      <c r="A487" s="10"/>
      <c r="C487" s="133">
        <v>3</v>
      </c>
      <c r="D487" s="134">
        <f>'[2]Publikime AL'!D614</f>
        <v>499.76</v>
      </c>
      <c r="E487" s="134">
        <f>'[2]Publikime AL'!E614</f>
        <v>12.115700227142838</v>
      </c>
      <c r="I487" s="12"/>
    </row>
    <row r="488" spans="1:9" x14ac:dyDescent="0.25">
      <c r="A488" s="10"/>
      <c r="C488" s="133">
        <v>4</v>
      </c>
      <c r="D488" s="134">
        <f>'[2]Publikime AL'!D615</f>
        <v>527.4</v>
      </c>
      <c r="E488" s="134">
        <f>'[2]Publikime AL'!E615</f>
        <v>12.746691487143266</v>
      </c>
      <c r="I488" s="12"/>
    </row>
    <row r="489" spans="1:9" x14ac:dyDescent="0.25">
      <c r="A489" s="10"/>
      <c r="C489" s="133">
        <v>5</v>
      </c>
      <c r="D489" s="134">
        <f>'[2]Publikime AL'!D616</f>
        <v>541.14</v>
      </c>
      <c r="E489" s="134">
        <f>'[2]Publikime AL'!E616</f>
        <v>13.324603027143098</v>
      </c>
      <c r="I489" s="12"/>
    </row>
    <row r="490" spans="1:9" x14ac:dyDescent="0.25">
      <c r="A490" s="10"/>
      <c r="C490" s="133">
        <v>6</v>
      </c>
      <c r="D490" s="134">
        <f>'[2]Publikime AL'!D617</f>
        <v>563</v>
      </c>
      <c r="E490" s="134">
        <f>'[2]Publikime AL'!E617</f>
        <v>14.735459107142333</v>
      </c>
      <c r="I490" s="12"/>
    </row>
    <row r="491" spans="1:9" x14ac:dyDescent="0.25">
      <c r="A491" s="10"/>
      <c r="C491" s="133">
        <v>7</v>
      </c>
      <c r="D491" s="134">
        <f>'[2]Publikime AL'!D618</f>
        <v>699.47</v>
      </c>
      <c r="E491" s="134">
        <f>'[2]Publikime AL'!E618</f>
        <v>14.992949107142749</v>
      </c>
      <c r="I491" s="12"/>
    </row>
    <row r="492" spans="1:9" x14ac:dyDescent="0.25">
      <c r="A492" s="10"/>
      <c r="C492" s="133">
        <v>8</v>
      </c>
      <c r="D492" s="134">
        <f>'[2]Publikime AL'!D619</f>
        <v>874.95</v>
      </c>
      <c r="E492" s="134">
        <f>'[2]Publikime AL'!E619</f>
        <v>18.509045037142641</v>
      </c>
      <c r="I492" s="12"/>
    </row>
    <row r="493" spans="1:9" x14ac:dyDescent="0.25">
      <c r="A493" s="10"/>
      <c r="C493" s="133">
        <v>9</v>
      </c>
      <c r="D493" s="134">
        <f>'[2]Publikime AL'!D620</f>
        <v>982.89</v>
      </c>
      <c r="E493" s="134">
        <f>'[2]Publikime AL'!E620</f>
        <v>19.081813957142685</v>
      </c>
      <c r="I493" s="12"/>
    </row>
    <row r="494" spans="1:9" x14ac:dyDescent="0.25">
      <c r="A494" s="10"/>
      <c r="C494" s="133">
        <v>10</v>
      </c>
      <c r="D494" s="134">
        <f>'[2]Publikime AL'!D621</f>
        <v>888.63</v>
      </c>
      <c r="E494" s="134">
        <f>'[2]Publikime AL'!E621</f>
        <v>21.803346857143652</v>
      </c>
      <c r="I494" s="12"/>
    </row>
    <row r="495" spans="1:9" x14ac:dyDescent="0.25">
      <c r="A495" s="10"/>
      <c r="C495" s="133">
        <v>11</v>
      </c>
      <c r="D495" s="134">
        <f>'[2]Publikime AL'!D622</f>
        <v>882.58</v>
      </c>
      <c r="E495" s="134">
        <f>'[2]Publikime AL'!E622</f>
        <v>18.030438727142837</v>
      </c>
      <c r="I495" s="12"/>
    </row>
    <row r="496" spans="1:9" x14ac:dyDescent="0.25">
      <c r="A496" s="10"/>
      <c r="C496" s="133">
        <v>12</v>
      </c>
      <c r="D496" s="134">
        <f>'[2]Publikime AL'!D623</f>
        <v>871.25</v>
      </c>
      <c r="E496" s="134">
        <f>'[2]Publikime AL'!E623</f>
        <v>15.505704957142711</v>
      </c>
      <c r="I496" s="12"/>
    </row>
    <row r="497" spans="1:9" x14ac:dyDescent="0.25">
      <c r="A497" s="10"/>
      <c r="C497" s="133">
        <v>13</v>
      </c>
      <c r="D497" s="134">
        <f>'[2]Publikime AL'!D624</f>
        <v>871.31</v>
      </c>
      <c r="E497" s="134">
        <f>'[2]Publikime AL'!E624</f>
        <v>14.922401257142724</v>
      </c>
      <c r="I497" s="12"/>
    </row>
    <row r="498" spans="1:9" x14ac:dyDescent="0.25">
      <c r="A498" s="10"/>
      <c r="C498" s="133">
        <v>14</v>
      </c>
      <c r="D498" s="134">
        <f>'[2]Publikime AL'!D625</f>
        <v>1041.57</v>
      </c>
      <c r="E498" s="134">
        <f>'[2]Publikime AL'!E625</f>
        <v>15.280148777143268</v>
      </c>
      <c r="I498" s="12"/>
    </row>
    <row r="499" spans="1:9" ht="15.75" customHeight="1" x14ac:dyDescent="0.25">
      <c r="A499" s="10"/>
      <c r="C499" s="133">
        <v>15</v>
      </c>
      <c r="D499" s="134">
        <f>'[2]Publikime AL'!D626</f>
        <v>1045.3699999999999</v>
      </c>
      <c r="E499" s="134">
        <f>'[2]Publikime AL'!E626</f>
        <v>15.483669717143016</v>
      </c>
      <c r="I499" s="12"/>
    </row>
    <row r="500" spans="1:9" x14ac:dyDescent="0.25">
      <c r="A500" s="10"/>
      <c r="C500" s="133">
        <v>16</v>
      </c>
      <c r="D500" s="134">
        <f>'[2]Publikime AL'!D627</f>
        <v>1024.23</v>
      </c>
      <c r="E500" s="134">
        <f>'[2]Publikime AL'!E627</f>
        <v>18.668013237142645</v>
      </c>
      <c r="I500" s="12"/>
    </row>
    <row r="501" spans="1:9" x14ac:dyDescent="0.25">
      <c r="A501" s="10"/>
      <c r="C501" s="133">
        <v>17</v>
      </c>
      <c r="D501" s="134">
        <f>'[2]Publikime AL'!D628</f>
        <v>993.21</v>
      </c>
      <c r="E501" s="134">
        <f>'[2]Publikime AL'!E628</f>
        <v>31.022873157142612</v>
      </c>
      <c r="I501" s="12"/>
    </row>
    <row r="502" spans="1:9" x14ac:dyDescent="0.25">
      <c r="A502" s="10"/>
      <c r="C502" s="133">
        <v>18</v>
      </c>
      <c r="D502" s="134">
        <f>'[2]Publikime AL'!D629</f>
        <v>1088.81</v>
      </c>
      <c r="E502" s="134">
        <f>'[2]Publikime AL'!E629</f>
        <v>48.609539977143868</v>
      </c>
      <c r="I502" s="12"/>
    </row>
    <row r="503" spans="1:9" x14ac:dyDescent="0.25">
      <c r="A503" s="10"/>
      <c r="C503" s="133">
        <v>19</v>
      </c>
      <c r="D503" s="134">
        <f>'[2]Publikime AL'!D630</f>
        <v>1146.5</v>
      </c>
      <c r="E503" s="134">
        <f>'[2]Publikime AL'!E630</f>
        <v>51.783558367143996</v>
      </c>
      <c r="I503" s="12"/>
    </row>
    <row r="504" spans="1:9" x14ac:dyDescent="0.25">
      <c r="A504" s="10"/>
      <c r="C504" s="133">
        <v>20</v>
      </c>
      <c r="D504" s="134">
        <f>'[2]Publikime AL'!D631</f>
        <v>1143.76</v>
      </c>
      <c r="E504" s="134">
        <f>'[2]Publikime AL'!E631</f>
        <v>48.52535496714313</v>
      </c>
      <c r="I504" s="12"/>
    </row>
    <row r="505" spans="1:9" x14ac:dyDescent="0.25">
      <c r="A505" s="10"/>
      <c r="C505" s="133">
        <v>21</v>
      </c>
      <c r="D505" s="134">
        <f>'[2]Publikime AL'!D632</f>
        <v>1100.79</v>
      </c>
      <c r="E505" s="134">
        <f>'[2]Publikime AL'!E632</f>
        <v>41.70479704714262</v>
      </c>
      <c r="I505" s="12"/>
    </row>
    <row r="506" spans="1:9" x14ac:dyDescent="0.25">
      <c r="A506" s="10"/>
      <c r="C506" s="133">
        <v>22</v>
      </c>
      <c r="D506" s="134">
        <f>'[2]Publikime AL'!D633</f>
        <v>999.02</v>
      </c>
      <c r="E506" s="134">
        <f>'[2]Publikime AL'!E633</f>
        <v>47.543824027143273</v>
      </c>
      <c r="I506" s="12"/>
    </row>
    <row r="507" spans="1:9" x14ac:dyDescent="0.25">
      <c r="A507" s="10"/>
      <c r="C507" s="133">
        <v>23</v>
      </c>
      <c r="D507" s="134">
        <f>'[2]Publikime AL'!D634</f>
        <v>872.15</v>
      </c>
      <c r="E507" s="134">
        <f>'[2]Publikime AL'!E634</f>
        <v>33.012272847142867</v>
      </c>
      <c r="I507" s="12"/>
    </row>
    <row r="508" spans="1:9" x14ac:dyDescent="0.25">
      <c r="A508" s="10"/>
      <c r="C508" s="133">
        <v>24</v>
      </c>
      <c r="D508" s="134">
        <f>'[2]Publikime AL'!D635</f>
        <v>723.57</v>
      </c>
      <c r="E508" s="134">
        <f>'[2]Publikime AL'!E635</f>
        <v>20.647393367143195</v>
      </c>
      <c r="I508" s="12"/>
    </row>
    <row r="509" spans="1:9" x14ac:dyDescent="0.25">
      <c r="A509" s="10"/>
      <c r="C509" s="133">
        <v>25</v>
      </c>
      <c r="D509" s="134">
        <f>'[2]Publikime AL'!D636</f>
        <v>652</v>
      </c>
      <c r="E509" s="134">
        <f>'[2]Publikime AL'!E636</f>
        <v>18.813748377142929</v>
      </c>
      <c r="I509" s="12"/>
    </row>
    <row r="510" spans="1:9" x14ac:dyDescent="0.25">
      <c r="A510" s="10"/>
      <c r="C510" s="133">
        <v>26</v>
      </c>
      <c r="D510" s="134">
        <f>'[2]Publikime AL'!D637</f>
        <v>580.87</v>
      </c>
      <c r="E510" s="134">
        <f>'[2]Publikime AL'!E637</f>
        <v>16.290170037142957</v>
      </c>
      <c r="I510" s="12"/>
    </row>
    <row r="511" spans="1:9" ht="15.75" customHeight="1" x14ac:dyDescent="0.25">
      <c r="A511" s="10"/>
      <c r="C511" s="133">
        <v>27</v>
      </c>
      <c r="D511" s="134">
        <f>'[2]Publikime AL'!D638</f>
        <v>550.48</v>
      </c>
      <c r="E511" s="134">
        <f>'[2]Publikime AL'!E638</f>
        <v>16.609455467142766</v>
      </c>
      <c r="I511" s="12"/>
    </row>
    <row r="512" spans="1:9" x14ac:dyDescent="0.25">
      <c r="A512" s="10"/>
      <c r="C512" s="133">
        <v>28</v>
      </c>
      <c r="D512" s="134">
        <f>'[2]Publikime AL'!D639</f>
        <v>581.15</v>
      </c>
      <c r="E512" s="134">
        <f>'[2]Publikime AL'!E639</f>
        <v>17.41621769714277</v>
      </c>
      <c r="I512" s="12"/>
    </row>
    <row r="513" spans="1:9" ht="15.75" customHeight="1" x14ac:dyDescent="0.25">
      <c r="A513" s="10"/>
      <c r="C513" s="133">
        <v>29</v>
      </c>
      <c r="D513" s="134">
        <f>'[2]Publikime AL'!D640</f>
        <v>603.91999999999996</v>
      </c>
      <c r="E513" s="134">
        <f>'[2]Publikime AL'!E640</f>
        <v>16.612985057143078</v>
      </c>
      <c r="I513" s="12"/>
    </row>
    <row r="514" spans="1:9" x14ac:dyDescent="0.25">
      <c r="A514" s="10"/>
      <c r="C514" s="133">
        <v>30</v>
      </c>
      <c r="D514" s="134">
        <f>'[2]Publikime AL'!D641</f>
        <v>618.12</v>
      </c>
      <c r="E514" s="134">
        <f>'[2]Publikime AL'!E641</f>
        <v>16.637396767142945</v>
      </c>
      <c r="I514" s="12"/>
    </row>
    <row r="515" spans="1:9" x14ac:dyDescent="0.25">
      <c r="A515" s="10"/>
      <c r="C515" s="133">
        <v>31</v>
      </c>
      <c r="D515" s="134">
        <f>'[2]Publikime AL'!D642</f>
        <v>729.51</v>
      </c>
      <c r="E515" s="134">
        <f>'[2]Publikime AL'!E642</f>
        <v>19.346545147142933</v>
      </c>
      <c r="I515" s="12"/>
    </row>
    <row r="516" spans="1:9" x14ac:dyDescent="0.25">
      <c r="A516" s="10"/>
      <c r="C516" s="133">
        <v>32</v>
      </c>
      <c r="D516" s="134">
        <f>'[2]Publikime AL'!D643</f>
        <v>944.84</v>
      </c>
      <c r="E516" s="134">
        <f>'[2]Publikime AL'!E643</f>
        <v>25.013980577142092</v>
      </c>
      <c r="I516" s="12"/>
    </row>
    <row r="517" spans="1:9" x14ac:dyDescent="0.25">
      <c r="A517" s="10"/>
      <c r="C517" s="133">
        <v>33</v>
      </c>
      <c r="D517" s="134">
        <f>'[2]Publikime AL'!D644</f>
        <v>1085.8399999999999</v>
      </c>
      <c r="E517" s="134">
        <f>'[2]Publikime AL'!E644</f>
        <v>24.067953577143044</v>
      </c>
      <c r="I517" s="12"/>
    </row>
    <row r="518" spans="1:9" x14ac:dyDescent="0.25">
      <c r="A518" s="10"/>
      <c r="C518" s="133">
        <v>34</v>
      </c>
      <c r="D518" s="134">
        <f>'[2]Publikime AL'!D645</f>
        <v>1112.3900000000001</v>
      </c>
      <c r="E518" s="134">
        <f>'[2]Publikime AL'!E645</f>
        <v>24.619648607142608</v>
      </c>
      <c r="I518" s="12"/>
    </row>
    <row r="519" spans="1:9" x14ac:dyDescent="0.25">
      <c r="A519" s="10"/>
      <c r="C519" s="133">
        <v>35</v>
      </c>
      <c r="D519" s="134">
        <f>'[2]Publikime AL'!D646</f>
        <v>987.43</v>
      </c>
      <c r="E519" s="134">
        <f>'[2]Publikime AL'!E646</f>
        <v>19.517750217142748</v>
      </c>
      <c r="I519" s="12"/>
    </row>
    <row r="520" spans="1:9" x14ac:dyDescent="0.25">
      <c r="A520" s="10"/>
      <c r="C520" s="133">
        <v>36</v>
      </c>
      <c r="D520" s="134">
        <f>'[2]Publikime AL'!D647</f>
        <v>995.1</v>
      </c>
      <c r="E520" s="134">
        <f>'[2]Publikime AL'!E647</f>
        <v>16.440737027142632</v>
      </c>
      <c r="I520" s="12"/>
    </row>
    <row r="521" spans="1:9" x14ac:dyDescent="0.25">
      <c r="A521" s="10"/>
      <c r="C521" s="133">
        <v>37</v>
      </c>
      <c r="D521" s="134">
        <f>'[2]Publikime AL'!D648</f>
        <v>940.4</v>
      </c>
      <c r="E521" s="134">
        <f>'[2]Publikime AL'!E648</f>
        <v>15.938111137142528</v>
      </c>
      <c r="I521" s="12"/>
    </row>
    <row r="522" spans="1:9" x14ac:dyDescent="0.25">
      <c r="A522" s="10"/>
      <c r="C522" s="133">
        <v>38</v>
      </c>
      <c r="D522" s="134">
        <f>'[2]Publikime AL'!D649</f>
        <v>962.98</v>
      </c>
      <c r="E522" s="134">
        <f>'[2]Publikime AL'!E649</f>
        <v>15.459394587142924</v>
      </c>
      <c r="I522" s="12"/>
    </row>
    <row r="523" spans="1:9" x14ac:dyDescent="0.25">
      <c r="A523" s="10"/>
      <c r="C523" s="133">
        <v>39</v>
      </c>
      <c r="D523" s="134">
        <f>'[2]Publikime AL'!D650</f>
        <v>1121.8699999999999</v>
      </c>
      <c r="E523" s="134">
        <f>'[2]Publikime AL'!E650</f>
        <v>15.31730935714279</v>
      </c>
      <c r="I523" s="12"/>
    </row>
    <row r="524" spans="1:9" x14ac:dyDescent="0.25">
      <c r="A524" s="10"/>
      <c r="C524" s="133">
        <v>40</v>
      </c>
      <c r="D524" s="134">
        <f>'[2]Publikime AL'!D651</f>
        <v>1010.26</v>
      </c>
      <c r="E524" s="134">
        <f>'[2]Publikime AL'!E651</f>
        <v>15.761264147142583</v>
      </c>
      <c r="I524" s="12"/>
    </row>
    <row r="525" spans="1:9" x14ac:dyDescent="0.25">
      <c r="A525" s="10"/>
      <c r="C525" s="133">
        <v>41</v>
      </c>
      <c r="D525" s="134">
        <f>'[2]Publikime AL'!D652</f>
        <v>1001.22</v>
      </c>
      <c r="E525" s="134">
        <f>'[2]Publikime AL'!E652</f>
        <v>24.089934677143219</v>
      </c>
      <c r="I525" s="12"/>
    </row>
    <row r="526" spans="1:9" x14ac:dyDescent="0.25">
      <c r="A526" s="10"/>
      <c r="C526" s="133">
        <v>42</v>
      </c>
      <c r="D526" s="134">
        <f>'[2]Publikime AL'!D653</f>
        <v>1112.51</v>
      </c>
      <c r="E526" s="134">
        <f>'[2]Publikime AL'!E653</f>
        <v>30.857700417142041</v>
      </c>
      <c r="I526" s="12"/>
    </row>
    <row r="527" spans="1:9" x14ac:dyDescent="0.25">
      <c r="A527" s="10"/>
      <c r="C527" s="133">
        <v>43</v>
      </c>
      <c r="D527" s="134">
        <f>'[2]Publikime AL'!D654</f>
        <v>1134.3900000000001</v>
      </c>
      <c r="E527" s="134">
        <f>'[2]Publikime AL'!E654</f>
        <v>27.297910897143083</v>
      </c>
      <c r="I527" s="12"/>
    </row>
    <row r="528" spans="1:9" x14ac:dyDescent="0.25">
      <c r="A528" s="10"/>
      <c r="C528" s="133">
        <v>44</v>
      </c>
      <c r="D528" s="134">
        <f>'[2]Publikime AL'!D655</f>
        <v>1123.06</v>
      </c>
      <c r="E528" s="134">
        <f>'[2]Publikime AL'!E655</f>
        <v>28.452092207142186</v>
      </c>
      <c r="I528" s="12"/>
    </row>
    <row r="529" spans="1:9" x14ac:dyDescent="0.25">
      <c r="A529" s="10"/>
      <c r="C529" s="133">
        <v>45</v>
      </c>
      <c r="D529" s="134">
        <f>'[2]Publikime AL'!D656</f>
        <v>1040.6199999999999</v>
      </c>
      <c r="E529" s="134">
        <f>'[2]Publikime AL'!E656</f>
        <v>32.339114287143047</v>
      </c>
      <c r="I529" s="12"/>
    </row>
    <row r="530" spans="1:9" x14ac:dyDescent="0.25">
      <c r="A530" s="10"/>
      <c r="C530" s="133">
        <v>46</v>
      </c>
      <c r="D530" s="134">
        <f>'[2]Publikime AL'!D657</f>
        <v>913.76</v>
      </c>
      <c r="E530" s="134">
        <f>'[2]Publikime AL'!E657</f>
        <v>30.855827147142008</v>
      </c>
      <c r="I530" s="12"/>
    </row>
    <row r="531" spans="1:9" x14ac:dyDescent="0.25">
      <c r="A531" s="10"/>
      <c r="C531" s="133">
        <v>47</v>
      </c>
      <c r="D531" s="134">
        <f>'[2]Publikime AL'!D658</f>
        <v>775.42</v>
      </c>
      <c r="E531" s="134">
        <f>'[2]Publikime AL'!E658</f>
        <v>25.773428367142515</v>
      </c>
      <c r="I531" s="12"/>
    </row>
    <row r="532" spans="1:9" x14ac:dyDescent="0.25">
      <c r="A532" s="10"/>
      <c r="C532" s="133">
        <v>48</v>
      </c>
      <c r="D532" s="134">
        <f>'[2]Publikime AL'!D659</f>
        <v>581.16</v>
      </c>
      <c r="E532" s="134">
        <f>'[2]Publikime AL'!E659</f>
        <v>18.660694757142437</v>
      </c>
      <c r="I532" s="12"/>
    </row>
    <row r="533" spans="1:9" x14ac:dyDescent="0.25">
      <c r="A533" s="10"/>
      <c r="C533" s="133">
        <v>49</v>
      </c>
      <c r="D533" s="134">
        <f>'[2]Publikime AL'!D660</f>
        <v>693.82</v>
      </c>
      <c r="E533" s="134">
        <f>'[2]Publikime AL'!E660</f>
        <v>17.683189497142962</v>
      </c>
      <c r="I533" s="12"/>
    </row>
    <row r="534" spans="1:9" x14ac:dyDescent="0.25">
      <c r="A534" s="10"/>
      <c r="C534" s="133">
        <v>50</v>
      </c>
      <c r="D534" s="134">
        <f>'[2]Publikime AL'!D661</f>
        <v>614.82000000000005</v>
      </c>
      <c r="E534" s="134">
        <f>'[2]Publikime AL'!E661</f>
        <v>16.191911087142785</v>
      </c>
      <c r="I534" s="12"/>
    </row>
    <row r="535" spans="1:9" x14ac:dyDescent="0.25">
      <c r="A535" s="10"/>
      <c r="C535" s="133">
        <v>51</v>
      </c>
      <c r="D535" s="134">
        <f>'[2]Publikime AL'!D662</f>
        <v>555.74</v>
      </c>
      <c r="E535" s="134">
        <f>'[2]Publikime AL'!E662</f>
        <v>14.877136637142371</v>
      </c>
      <c r="I535" s="12"/>
    </row>
    <row r="536" spans="1:9" x14ac:dyDescent="0.25">
      <c r="A536" s="10"/>
      <c r="C536" s="133">
        <v>52</v>
      </c>
      <c r="D536" s="134">
        <f>'[2]Publikime AL'!D663</f>
        <v>579.01</v>
      </c>
      <c r="E536" s="134">
        <f>'[2]Publikime AL'!E663</f>
        <v>14.667381057142507</v>
      </c>
      <c r="I536" s="12"/>
    </row>
    <row r="537" spans="1:9" x14ac:dyDescent="0.25">
      <c r="A537" s="10"/>
      <c r="C537" s="133">
        <v>53</v>
      </c>
      <c r="D537" s="134">
        <f>'[2]Publikime AL'!D664</f>
        <v>586.67999999999995</v>
      </c>
      <c r="E537" s="134">
        <f>'[2]Publikime AL'!E664</f>
        <v>16.747721877143022</v>
      </c>
      <c r="I537" s="12"/>
    </row>
    <row r="538" spans="1:9" x14ac:dyDescent="0.25">
      <c r="A538" s="10"/>
      <c r="C538" s="133">
        <v>54</v>
      </c>
      <c r="D538" s="134">
        <f>'[2]Publikime AL'!D665</f>
        <v>588.26</v>
      </c>
      <c r="E538" s="134">
        <f>'[2]Publikime AL'!E665</f>
        <v>16.653034417142635</v>
      </c>
      <c r="I538" s="12"/>
    </row>
    <row r="539" spans="1:9" x14ac:dyDescent="0.25">
      <c r="A539" s="10"/>
      <c r="C539" s="133">
        <v>55</v>
      </c>
      <c r="D539" s="134">
        <f>'[2]Publikime AL'!D666</f>
        <v>672.84</v>
      </c>
      <c r="E539" s="134">
        <f>'[2]Publikime AL'!E666</f>
        <v>19.087097927143532</v>
      </c>
      <c r="I539" s="12"/>
    </row>
    <row r="540" spans="1:9" x14ac:dyDescent="0.25">
      <c r="A540" s="10"/>
      <c r="C540" s="133">
        <v>56</v>
      </c>
      <c r="D540" s="134">
        <f>'[2]Publikime AL'!D667</f>
        <v>797.91</v>
      </c>
      <c r="E540" s="134">
        <f>'[2]Publikime AL'!E667</f>
        <v>22.400739987143197</v>
      </c>
      <c r="I540" s="12"/>
    </row>
    <row r="541" spans="1:9" x14ac:dyDescent="0.25">
      <c r="A541" s="10"/>
      <c r="C541" s="133">
        <v>57</v>
      </c>
      <c r="D541" s="134">
        <f>'[2]Publikime AL'!D668</f>
        <v>884.84</v>
      </c>
      <c r="E541" s="134">
        <f>'[2]Publikime AL'!E668</f>
        <v>19.790559687141922</v>
      </c>
      <c r="I541" s="12"/>
    </row>
    <row r="542" spans="1:9" ht="15.75" customHeight="1" x14ac:dyDescent="0.25">
      <c r="A542" s="10"/>
      <c r="C542" s="133">
        <v>58</v>
      </c>
      <c r="D542" s="134">
        <f>'[2]Publikime AL'!D669</f>
        <v>975.01</v>
      </c>
      <c r="E542" s="134">
        <f>'[2]Publikime AL'!E669</f>
        <v>19.200406167142546</v>
      </c>
      <c r="I542" s="12"/>
    </row>
    <row r="543" spans="1:9" x14ac:dyDescent="0.25">
      <c r="A543" s="10"/>
      <c r="C543" s="133">
        <v>59</v>
      </c>
      <c r="D543" s="134">
        <f>'[2]Publikime AL'!D670</f>
        <v>1162.1500000000001</v>
      </c>
      <c r="E543" s="134">
        <f>'[2]Publikime AL'!E670</f>
        <v>20.560532917143064</v>
      </c>
      <c r="I543" s="12"/>
    </row>
    <row r="544" spans="1:9" x14ac:dyDescent="0.25">
      <c r="A544" s="10"/>
      <c r="C544" s="133">
        <v>60</v>
      </c>
      <c r="D544" s="134">
        <f>'[2]Publikime AL'!D671</f>
        <v>1175.72</v>
      </c>
      <c r="E544" s="134">
        <f>'[2]Publikime AL'!E671</f>
        <v>23.153531507142588</v>
      </c>
      <c r="I544" s="12"/>
    </row>
    <row r="545" spans="1:9" x14ac:dyDescent="0.25">
      <c r="A545" s="10"/>
      <c r="C545" s="133">
        <v>61</v>
      </c>
      <c r="D545" s="134">
        <f>'[2]Publikime AL'!D672</f>
        <v>1195.52</v>
      </c>
      <c r="E545" s="134">
        <f>'[2]Publikime AL'!E672</f>
        <v>24.163199247142984</v>
      </c>
      <c r="I545" s="12"/>
    </row>
    <row r="546" spans="1:9" x14ac:dyDescent="0.25">
      <c r="A546" s="10"/>
      <c r="C546" s="133">
        <v>62</v>
      </c>
      <c r="D546" s="134">
        <f>'[2]Publikime AL'!D673</f>
        <v>1224.54</v>
      </c>
      <c r="E546" s="134">
        <f>'[2]Publikime AL'!E673</f>
        <v>23.956433747142455</v>
      </c>
      <c r="I546" s="12"/>
    </row>
    <row r="547" spans="1:9" ht="15.75" customHeight="1" x14ac:dyDescent="0.25">
      <c r="A547" s="10"/>
      <c r="C547" s="133">
        <v>63</v>
      </c>
      <c r="D547" s="134">
        <f>'[2]Publikime AL'!D674</f>
        <v>1221.92</v>
      </c>
      <c r="E547" s="134">
        <f>'[2]Publikime AL'!E674</f>
        <v>24.100135707142726</v>
      </c>
      <c r="I547" s="12"/>
    </row>
    <row r="548" spans="1:9" x14ac:dyDescent="0.25">
      <c r="A548" s="10"/>
      <c r="C548" s="133">
        <v>64</v>
      </c>
      <c r="D548" s="134">
        <f>'[2]Publikime AL'!D675</f>
        <v>1229.45</v>
      </c>
      <c r="E548" s="134">
        <f>'[2]Publikime AL'!E675</f>
        <v>22.436244297142821</v>
      </c>
      <c r="I548" s="12"/>
    </row>
    <row r="549" spans="1:9" x14ac:dyDescent="0.25">
      <c r="A549" s="10"/>
      <c r="C549" s="133">
        <v>65</v>
      </c>
      <c r="D549" s="134">
        <f>'[2]Publikime AL'!D676</f>
        <v>1195.8699999999999</v>
      </c>
      <c r="E549" s="134">
        <f>'[2]Publikime AL'!E676</f>
        <v>25.954074547142682</v>
      </c>
      <c r="I549" s="12"/>
    </row>
    <row r="550" spans="1:9" x14ac:dyDescent="0.25">
      <c r="A550" s="10"/>
      <c r="C550" s="133">
        <v>66</v>
      </c>
      <c r="D550" s="134">
        <f>'[2]Publikime AL'!D677</f>
        <v>1146.48</v>
      </c>
      <c r="E550" s="134">
        <f>'[2]Publikime AL'!E677</f>
        <v>30.253187627143006</v>
      </c>
      <c r="I550" s="12"/>
    </row>
    <row r="551" spans="1:9" x14ac:dyDescent="0.25">
      <c r="A551" s="10"/>
      <c r="C551" s="133">
        <v>67</v>
      </c>
      <c r="D551" s="134">
        <f>'[2]Publikime AL'!D678</f>
        <v>1203.54</v>
      </c>
      <c r="E551" s="134">
        <f>'[2]Publikime AL'!E678</f>
        <v>32.298421877143028</v>
      </c>
      <c r="I551" s="12"/>
    </row>
    <row r="552" spans="1:9" x14ac:dyDescent="0.25">
      <c r="A552" s="10"/>
      <c r="C552" s="133">
        <v>68</v>
      </c>
      <c r="D552" s="134">
        <f>'[2]Publikime AL'!D679</f>
        <v>1173.42</v>
      </c>
      <c r="E552" s="134">
        <f>'[2]Publikime AL'!E679</f>
        <v>32.723555077142692</v>
      </c>
      <c r="I552" s="12"/>
    </row>
    <row r="553" spans="1:9" ht="15.75" customHeight="1" x14ac:dyDescent="0.25">
      <c r="A553" s="10"/>
      <c r="C553" s="133">
        <v>69</v>
      </c>
      <c r="D553" s="134">
        <f>'[2]Publikime AL'!D680</f>
        <v>1137.08</v>
      </c>
      <c r="E553" s="134">
        <f>'[2]Publikime AL'!E680</f>
        <v>32.039843367141884</v>
      </c>
      <c r="I553" s="12"/>
    </row>
    <row r="554" spans="1:9" ht="15.75" customHeight="1" x14ac:dyDescent="0.25">
      <c r="A554" s="10"/>
      <c r="C554" s="133">
        <v>70</v>
      </c>
      <c r="D554" s="134">
        <f>'[2]Publikime AL'!D681</f>
        <v>1043.3800000000001</v>
      </c>
      <c r="E554" s="134">
        <f>'[2]Publikime AL'!E681</f>
        <v>28.073755807141879</v>
      </c>
      <c r="I554" s="12"/>
    </row>
    <row r="555" spans="1:9" x14ac:dyDescent="0.25">
      <c r="A555" s="10"/>
      <c r="C555" s="133">
        <v>71</v>
      </c>
      <c r="D555" s="134">
        <f>'[2]Publikime AL'!D682</f>
        <v>903.65</v>
      </c>
      <c r="E555" s="134">
        <f>'[2]Publikime AL'!E682</f>
        <v>28.098311087142747</v>
      </c>
      <c r="I555" s="12"/>
    </row>
    <row r="556" spans="1:9" x14ac:dyDescent="0.25">
      <c r="A556" s="10"/>
      <c r="C556" s="133">
        <v>72</v>
      </c>
      <c r="D556" s="134">
        <f>'[2]Publikime AL'!D683</f>
        <v>751.38</v>
      </c>
      <c r="E556" s="134">
        <f>'[2]Publikime AL'!E683</f>
        <v>25.285536787142519</v>
      </c>
      <c r="I556" s="12"/>
    </row>
    <row r="557" spans="1:9" x14ac:dyDescent="0.25">
      <c r="A557" s="10"/>
      <c r="C557" s="133">
        <v>73</v>
      </c>
      <c r="D557" s="134">
        <f>'[2]Publikime AL'!D684</f>
        <v>684.96</v>
      </c>
      <c r="E557" s="134">
        <f>'[2]Publikime AL'!E684</f>
        <v>14.179823507143169</v>
      </c>
      <c r="I557" s="12"/>
    </row>
    <row r="558" spans="1:9" x14ac:dyDescent="0.25">
      <c r="A558" s="10"/>
      <c r="C558" s="133">
        <v>74</v>
      </c>
      <c r="D558" s="134">
        <f>'[2]Publikime AL'!D685</f>
        <v>596.91999999999996</v>
      </c>
      <c r="E558" s="134">
        <f>'[2]Publikime AL'!E685</f>
        <v>13.510826297143126</v>
      </c>
      <c r="I558" s="12"/>
    </row>
    <row r="559" spans="1:9" x14ac:dyDescent="0.25">
      <c r="A559" s="10"/>
      <c r="C559" s="133">
        <v>75</v>
      </c>
      <c r="D559" s="134">
        <f>'[2]Publikime AL'!D686</f>
        <v>577.87</v>
      </c>
      <c r="E559" s="134">
        <f>'[2]Publikime AL'!E686</f>
        <v>13.741000427142808</v>
      </c>
      <c r="I559" s="12"/>
    </row>
    <row r="560" spans="1:9" x14ac:dyDescent="0.25">
      <c r="A560" s="10"/>
      <c r="C560" s="133">
        <v>76</v>
      </c>
      <c r="D560" s="134">
        <f>'[2]Publikime AL'!D687</f>
        <v>602.95000000000005</v>
      </c>
      <c r="E560" s="134">
        <f>'[2]Publikime AL'!E687</f>
        <v>14.698131757142846</v>
      </c>
      <c r="I560" s="12"/>
    </row>
    <row r="561" spans="1:9" x14ac:dyDescent="0.25">
      <c r="A561" s="10"/>
      <c r="C561" s="133">
        <v>77</v>
      </c>
      <c r="D561" s="134">
        <f>'[2]Publikime AL'!D688</f>
        <v>652.37</v>
      </c>
      <c r="E561" s="134">
        <f>'[2]Publikime AL'!E688</f>
        <v>14.925411097142842</v>
      </c>
      <c r="I561" s="12"/>
    </row>
    <row r="562" spans="1:9" x14ac:dyDescent="0.25">
      <c r="A562" s="10"/>
      <c r="C562" s="133">
        <v>78</v>
      </c>
      <c r="D562" s="134">
        <f>'[2]Publikime AL'!D689</f>
        <v>665.93</v>
      </c>
      <c r="E562" s="134">
        <f>'[2]Publikime AL'!E689</f>
        <v>15.233726597143004</v>
      </c>
      <c r="I562" s="12"/>
    </row>
    <row r="563" spans="1:9" x14ac:dyDescent="0.25">
      <c r="A563" s="10"/>
      <c r="C563" s="133">
        <v>79</v>
      </c>
      <c r="D563" s="134">
        <f>'[2]Publikime AL'!D690</f>
        <v>831.71</v>
      </c>
      <c r="E563" s="134">
        <f>'[2]Publikime AL'!E690</f>
        <v>17.547223797142919</v>
      </c>
      <c r="I563" s="12"/>
    </row>
    <row r="564" spans="1:9" x14ac:dyDescent="0.25">
      <c r="A564" s="10"/>
      <c r="C564" s="133">
        <v>80</v>
      </c>
      <c r="D564" s="134">
        <f>'[2]Publikime AL'!D691</f>
        <v>1035.1400000000001</v>
      </c>
      <c r="E564" s="134">
        <f>'[2]Publikime AL'!E691</f>
        <v>25.008167597142801</v>
      </c>
      <c r="I564" s="12"/>
    </row>
    <row r="565" spans="1:9" x14ac:dyDescent="0.25">
      <c r="A565" s="10"/>
      <c r="C565" s="133">
        <v>81</v>
      </c>
      <c r="D565" s="134">
        <f>'[2]Publikime AL'!D692</f>
        <v>1006.3</v>
      </c>
      <c r="E565" s="134">
        <f>'[2]Publikime AL'!E692</f>
        <v>26.10054294714314</v>
      </c>
      <c r="I565" s="12"/>
    </row>
    <row r="566" spans="1:9" x14ac:dyDescent="0.25">
      <c r="A566" s="10"/>
      <c r="C566" s="133">
        <v>82</v>
      </c>
      <c r="D566" s="134">
        <f>'[2]Publikime AL'!D693</f>
        <v>951.91</v>
      </c>
      <c r="E566" s="134">
        <f>'[2]Publikime AL'!E693</f>
        <v>27.229893497143166</v>
      </c>
      <c r="I566" s="12"/>
    </row>
    <row r="567" spans="1:9" x14ac:dyDescent="0.25">
      <c r="A567" s="10"/>
      <c r="C567" s="133">
        <v>83</v>
      </c>
      <c r="D567" s="134">
        <f>'[2]Publikime AL'!D694</f>
        <v>878.08</v>
      </c>
      <c r="E567" s="134">
        <f>'[2]Publikime AL'!E694</f>
        <v>26.623783037142857</v>
      </c>
      <c r="I567" s="12"/>
    </row>
    <row r="568" spans="1:9" x14ac:dyDescent="0.25">
      <c r="A568" s="10"/>
      <c r="C568" s="133">
        <v>84</v>
      </c>
      <c r="D568" s="134">
        <f>'[2]Publikime AL'!D695</f>
        <v>838.08</v>
      </c>
      <c r="E568" s="134">
        <f>'[2]Publikime AL'!E695</f>
        <v>26.692540297142614</v>
      </c>
      <c r="I568" s="12"/>
    </row>
    <row r="569" spans="1:9" x14ac:dyDescent="0.25">
      <c r="A569" s="10"/>
      <c r="C569" s="133">
        <v>85</v>
      </c>
      <c r="D569" s="134">
        <f>'[2]Publikime AL'!D696</f>
        <v>827.83</v>
      </c>
      <c r="E569" s="134">
        <f>'[2]Publikime AL'!E696</f>
        <v>26.280084057142858</v>
      </c>
      <c r="I569" s="12"/>
    </row>
    <row r="570" spans="1:9" x14ac:dyDescent="0.25">
      <c r="A570" s="10"/>
      <c r="C570" s="133">
        <v>86</v>
      </c>
      <c r="D570" s="134">
        <f>'[2]Publikime AL'!D697</f>
        <v>847.18</v>
      </c>
      <c r="E570" s="134">
        <f>'[2]Publikime AL'!E697</f>
        <v>27.44170501714234</v>
      </c>
      <c r="I570" s="12"/>
    </row>
    <row r="571" spans="1:9" x14ac:dyDescent="0.25">
      <c r="A571" s="10"/>
      <c r="C571" s="133">
        <v>87</v>
      </c>
      <c r="D571" s="134">
        <f>'[2]Publikime AL'!D698</f>
        <v>882.77</v>
      </c>
      <c r="E571" s="134">
        <f>'[2]Publikime AL'!E698</f>
        <v>28.050781367142918</v>
      </c>
      <c r="I571" s="12"/>
    </row>
    <row r="572" spans="1:9" x14ac:dyDescent="0.25">
      <c r="A572" s="10"/>
      <c r="C572" s="133">
        <v>88</v>
      </c>
      <c r="D572" s="134">
        <f>'[2]Publikime AL'!D699</f>
        <v>921.26</v>
      </c>
      <c r="E572" s="134">
        <f>'[2]Publikime AL'!E699</f>
        <v>22.758476227142637</v>
      </c>
      <c r="I572" s="12"/>
    </row>
    <row r="573" spans="1:9" x14ac:dyDescent="0.25">
      <c r="A573" s="10"/>
      <c r="C573" s="133">
        <v>89</v>
      </c>
      <c r="D573" s="134">
        <f>'[2]Publikime AL'!D700</f>
        <v>981.87</v>
      </c>
      <c r="E573" s="134">
        <f>'[2]Publikime AL'!E700</f>
        <v>23.184165587142388</v>
      </c>
      <c r="I573" s="12"/>
    </row>
    <row r="574" spans="1:9" x14ac:dyDescent="0.25">
      <c r="A574" s="10"/>
      <c r="C574" s="133">
        <v>90</v>
      </c>
      <c r="D574" s="134">
        <f>'[2]Publikime AL'!D701</f>
        <v>1143.4000000000001</v>
      </c>
      <c r="E574" s="134">
        <f>'[2]Publikime AL'!E701</f>
        <v>27.645051897143048</v>
      </c>
      <c r="I574" s="12"/>
    </row>
    <row r="575" spans="1:9" x14ac:dyDescent="0.25">
      <c r="A575" s="10"/>
      <c r="C575" s="133">
        <v>91</v>
      </c>
      <c r="D575" s="134">
        <f>'[2]Publikime AL'!D702</f>
        <v>1274.19</v>
      </c>
      <c r="E575" s="134">
        <f>'[2]Publikime AL'!E702</f>
        <v>31.331913247142211</v>
      </c>
      <c r="I575" s="12"/>
    </row>
    <row r="576" spans="1:9" x14ac:dyDescent="0.25">
      <c r="A576" s="10"/>
      <c r="C576" s="133">
        <v>92</v>
      </c>
      <c r="D576" s="134">
        <f>'[2]Publikime AL'!D703</f>
        <v>1285.4000000000001</v>
      </c>
      <c r="E576" s="134">
        <f>'[2]Publikime AL'!E703</f>
        <v>29.69600900714363</v>
      </c>
      <c r="I576" s="12"/>
    </row>
    <row r="577" spans="1:9" x14ac:dyDescent="0.25">
      <c r="A577" s="10"/>
      <c r="C577" s="133">
        <v>93</v>
      </c>
      <c r="D577" s="134">
        <f>'[2]Publikime AL'!D704</f>
        <v>1264.54</v>
      </c>
      <c r="E577" s="134">
        <f>'[2]Publikime AL'!E704</f>
        <v>27.736896677143022</v>
      </c>
      <c r="I577" s="12"/>
    </row>
    <row r="578" spans="1:9" x14ac:dyDescent="0.25">
      <c r="A578" s="10"/>
      <c r="C578" s="133">
        <v>94</v>
      </c>
      <c r="D578" s="134">
        <f>'[2]Publikime AL'!D705</f>
        <v>1167.3599999999999</v>
      </c>
      <c r="E578" s="134">
        <f>'[2]Publikime AL'!E705</f>
        <v>25.27129827714316</v>
      </c>
      <c r="I578" s="12"/>
    </row>
    <row r="579" spans="1:9" x14ac:dyDescent="0.25">
      <c r="A579" s="10"/>
      <c r="C579" s="133">
        <v>95</v>
      </c>
      <c r="D579" s="134">
        <f>'[2]Publikime AL'!D706</f>
        <v>993.08</v>
      </c>
      <c r="E579" s="134">
        <f>'[2]Publikime AL'!E706</f>
        <v>23.001660947143591</v>
      </c>
      <c r="I579" s="12"/>
    </row>
    <row r="580" spans="1:9" x14ac:dyDescent="0.25">
      <c r="A580" s="10"/>
      <c r="C580" s="133">
        <v>96</v>
      </c>
      <c r="D580" s="134">
        <f>'[2]Publikime AL'!D707</f>
        <v>796.39</v>
      </c>
      <c r="E580" s="134">
        <f>'[2]Publikime AL'!E707</f>
        <v>21.271188867142428</v>
      </c>
      <c r="I580" s="12"/>
    </row>
    <row r="581" spans="1:9" x14ac:dyDescent="0.25">
      <c r="A581" s="10"/>
      <c r="C581" s="133">
        <v>97</v>
      </c>
      <c r="D581" s="134">
        <f>'[2]Publikime AL'!D708</f>
        <v>585.04999999999995</v>
      </c>
      <c r="E581" s="134">
        <f>'[2]Publikime AL'!E708</f>
        <v>20.972098927143293</v>
      </c>
      <c r="I581" s="12"/>
    </row>
    <row r="582" spans="1:9" x14ac:dyDescent="0.25">
      <c r="A582" s="10"/>
      <c r="C582" s="133">
        <v>98</v>
      </c>
      <c r="D582" s="134">
        <f>'[2]Publikime AL'!D709</f>
        <v>524.34</v>
      </c>
      <c r="E582" s="134">
        <f>'[2]Publikime AL'!E709</f>
        <v>16.063686847142549</v>
      </c>
      <c r="I582" s="12"/>
    </row>
    <row r="583" spans="1:9" x14ac:dyDescent="0.25">
      <c r="A583" s="10"/>
      <c r="C583" s="133">
        <v>99</v>
      </c>
      <c r="D583" s="134">
        <f>'[2]Publikime AL'!D710</f>
        <v>499.76</v>
      </c>
      <c r="E583" s="134">
        <f>'[2]Publikime AL'!E710</f>
        <v>15.78732423714257</v>
      </c>
      <c r="I583" s="12"/>
    </row>
    <row r="584" spans="1:9" x14ac:dyDescent="0.25">
      <c r="A584" s="10"/>
      <c r="C584" s="133">
        <v>100</v>
      </c>
      <c r="D584" s="134">
        <f>'[2]Publikime AL'!D711</f>
        <v>527.4</v>
      </c>
      <c r="E584" s="134">
        <f>'[2]Publikime AL'!E711</f>
        <v>15.453230497142954</v>
      </c>
      <c r="I584" s="12"/>
    </row>
    <row r="585" spans="1:9" x14ac:dyDescent="0.25">
      <c r="A585" s="10"/>
      <c r="C585" s="133">
        <v>101</v>
      </c>
      <c r="D585" s="134">
        <f>'[2]Publikime AL'!D712</f>
        <v>541.14</v>
      </c>
      <c r="E585" s="134">
        <f>'[2]Publikime AL'!E712</f>
        <v>15.58251625714297</v>
      </c>
      <c r="I585" s="12"/>
    </row>
    <row r="586" spans="1:9" x14ac:dyDescent="0.25">
      <c r="A586" s="10"/>
      <c r="C586" s="133">
        <v>102</v>
      </c>
      <c r="D586" s="134">
        <f>'[2]Publikime AL'!D713</f>
        <v>563</v>
      </c>
      <c r="E586" s="134">
        <f>'[2]Publikime AL'!E713</f>
        <v>16.137115027142841</v>
      </c>
      <c r="I586" s="12"/>
    </row>
    <row r="587" spans="1:9" x14ac:dyDescent="0.25">
      <c r="A587" s="10"/>
      <c r="C587" s="133">
        <v>103</v>
      </c>
      <c r="D587" s="134">
        <f>'[2]Publikime AL'!D714</f>
        <v>699.47</v>
      </c>
      <c r="E587" s="134">
        <f>'[2]Publikime AL'!E714</f>
        <v>19.798641167142819</v>
      </c>
      <c r="I587" s="12"/>
    </row>
    <row r="588" spans="1:9" x14ac:dyDescent="0.25">
      <c r="A588" s="10"/>
      <c r="C588" s="133">
        <v>104</v>
      </c>
      <c r="D588" s="134">
        <f>'[2]Publikime AL'!D715</f>
        <v>874.95</v>
      </c>
      <c r="E588" s="134">
        <f>'[2]Publikime AL'!E715</f>
        <v>31.687796887142667</v>
      </c>
      <c r="I588" s="12"/>
    </row>
    <row r="589" spans="1:9" x14ac:dyDescent="0.25">
      <c r="A589" s="10"/>
      <c r="C589" s="133">
        <v>105</v>
      </c>
      <c r="D589" s="134">
        <f>'[2]Publikime AL'!D716</f>
        <v>982.89</v>
      </c>
      <c r="E589" s="134">
        <f>'[2]Publikime AL'!E716</f>
        <v>36.539557297143574</v>
      </c>
      <c r="I589" s="12"/>
    </row>
    <row r="590" spans="1:9" x14ac:dyDescent="0.25">
      <c r="A590" s="10"/>
      <c r="C590" s="133">
        <v>106</v>
      </c>
      <c r="D590" s="134">
        <f>'[2]Publikime AL'!D717</f>
        <v>888.63</v>
      </c>
      <c r="E590" s="134">
        <f>'[2]Publikime AL'!E717</f>
        <v>30.535194057142462</v>
      </c>
      <c r="I590" s="12"/>
    </row>
    <row r="591" spans="1:9" x14ac:dyDescent="0.25">
      <c r="A591" s="10"/>
      <c r="C591" s="133">
        <v>107</v>
      </c>
      <c r="D591" s="134">
        <f>'[2]Publikime AL'!D718</f>
        <v>882.58</v>
      </c>
      <c r="E591" s="134">
        <f>'[2]Publikime AL'!E718</f>
        <v>30.87669590714313</v>
      </c>
      <c r="I591" s="12"/>
    </row>
    <row r="592" spans="1:9" x14ac:dyDescent="0.25">
      <c r="A592" s="10"/>
      <c r="C592" s="133">
        <v>108</v>
      </c>
      <c r="D592" s="134">
        <f>'[2]Publikime AL'!D719</f>
        <v>871.25</v>
      </c>
      <c r="E592" s="134">
        <f>'[2]Publikime AL'!E719</f>
        <v>24.01147365714246</v>
      </c>
      <c r="I592" s="12"/>
    </row>
    <row r="593" spans="1:9" x14ac:dyDescent="0.25">
      <c r="A593" s="10"/>
      <c r="C593" s="133">
        <v>109</v>
      </c>
      <c r="D593" s="134">
        <f>'[2]Publikime AL'!D720</f>
        <v>871.31</v>
      </c>
      <c r="E593" s="134">
        <f>'[2]Publikime AL'!E720</f>
        <v>26.441710357142256</v>
      </c>
      <c r="I593" s="12"/>
    </row>
    <row r="594" spans="1:9" x14ac:dyDescent="0.25">
      <c r="A594" s="10"/>
      <c r="C594" s="133">
        <v>110</v>
      </c>
      <c r="D594" s="134">
        <f>'[2]Publikime AL'!D721</f>
        <v>1041.57</v>
      </c>
      <c r="E594" s="134">
        <f>'[2]Publikime AL'!E721</f>
        <v>19.436315737142536</v>
      </c>
      <c r="I594" s="12"/>
    </row>
    <row r="595" spans="1:9" x14ac:dyDescent="0.25">
      <c r="A595" s="10"/>
      <c r="C595" s="133">
        <v>111</v>
      </c>
      <c r="D595" s="134">
        <f>'[2]Publikime AL'!D722</f>
        <v>1045.3699999999999</v>
      </c>
      <c r="E595" s="134">
        <f>'[2]Publikime AL'!E722</f>
        <v>16.817240827142655</v>
      </c>
      <c r="I595" s="12"/>
    </row>
    <row r="596" spans="1:9" x14ac:dyDescent="0.25">
      <c r="A596" s="10"/>
      <c r="C596" s="133">
        <v>112</v>
      </c>
      <c r="D596" s="134">
        <f>'[2]Publikime AL'!D723</f>
        <v>1024.23</v>
      </c>
      <c r="E596" s="134">
        <f>'[2]Publikime AL'!E723</f>
        <v>14.645579047142746</v>
      </c>
      <c r="I596" s="12"/>
    </row>
    <row r="597" spans="1:9" x14ac:dyDescent="0.25">
      <c r="A597" s="10"/>
      <c r="C597" s="133">
        <v>113</v>
      </c>
      <c r="D597" s="134">
        <f>'[2]Publikime AL'!D724</f>
        <v>993.21</v>
      </c>
      <c r="E597" s="134">
        <f>'[2]Publikime AL'!E724</f>
        <v>14.529108877143017</v>
      </c>
      <c r="I597" s="12"/>
    </row>
    <row r="598" spans="1:9" x14ac:dyDescent="0.25">
      <c r="A598" s="10"/>
      <c r="C598" s="133">
        <v>114</v>
      </c>
      <c r="D598" s="134">
        <f>'[2]Publikime AL'!D725</f>
        <v>1088.81</v>
      </c>
      <c r="E598" s="134">
        <f>'[2]Publikime AL'!E725</f>
        <v>18.178799587142862</v>
      </c>
      <c r="I598" s="12"/>
    </row>
    <row r="599" spans="1:9" x14ac:dyDescent="0.25">
      <c r="A599" s="10"/>
      <c r="C599" s="133">
        <v>115</v>
      </c>
      <c r="D599" s="134">
        <f>'[2]Publikime AL'!D726</f>
        <v>1146.5</v>
      </c>
      <c r="E599" s="134">
        <f>'[2]Publikime AL'!E726</f>
        <v>21.2362503871434</v>
      </c>
      <c r="I599" s="12"/>
    </row>
    <row r="600" spans="1:9" x14ac:dyDescent="0.25">
      <c r="A600" s="10"/>
      <c r="C600" s="133">
        <v>116</v>
      </c>
      <c r="D600" s="134">
        <f>'[2]Publikime AL'!D727</f>
        <v>1143.76</v>
      </c>
      <c r="E600" s="134">
        <f>'[2]Publikime AL'!E727</f>
        <v>20.699086557142437</v>
      </c>
      <c r="I600" s="12"/>
    </row>
    <row r="601" spans="1:9" x14ac:dyDescent="0.25">
      <c r="A601" s="10"/>
      <c r="C601" s="133">
        <v>117</v>
      </c>
      <c r="D601" s="134">
        <f>'[2]Publikime AL'!D728</f>
        <v>1100.79</v>
      </c>
      <c r="E601" s="134">
        <f>'[2]Publikime AL'!E728</f>
        <v>21.19141042714341</v>
      </c>
      <c r="I601" s="12"/>
    </row>
    <row r="602" spans="1:9" x14ac:dyDescent="0.25">
      <c r="A602" s="10"/>
      <c r="C602" s="133">
        <v>118</v>
      </c>
      <c r="D602" s="134">
        <f>'[2]Publikime AL'!D729</f>
        <v>999.02</v>
      </c>
      <c r="E602" s="134">
        <f>'[2]Publikime AL'!E729</f>
        <v>22.002791737142616</v>
      </c>
      <c r="I602" s="12"/>
    </row>
    <row r="603" spans="1:9" x14ac:dyDescent="0.25">
      <c r="A603" s="10"/>
      <c r="C603" s="133">
        <v>119</v>
      </c>
      <c r="D603" s="134">
        <f>'[2]Publikime AL'!D730</f>
        <v>872.15</v>
      </c>
      <c r="E603" s="134">
        <f>'[2]Publikime AL'!E730</f>
        <v>15.768379977142899</v>
      </c>
      <c r="I603" s="12"/>
    </row>
    <row r="604" spans="1:9" x14ac:dyDescent="0.25">
      <c r="A604" s="10"/>
      <c r="C604" s="133">
        <v>120</v>
      </c>
      <c r="D604" s="134">
        <f>'[2]Publikime AL'!D731</f>
        <v>723.57</v>
      </c>
      <c r="E604" s="134">
        <f>'[2]Publikime AL'!E731</f>
        <v>15.594962137142829</v>
      </c>
      <c r="I604" s="12"/>
    </row>
    <row r="605" spans="1:9" x14ac:dyDescent="0.25">
      <c r="A605" s="10"/>
      <c r="C605" s="133">
        <v>121</v>
      </c>
      <c r="D605" s="134">
        <f>'[2]Publikime AL'!D732</f>
        <v>652</v>
      </c>
      <c r="E605" s="134">
        <f>'[2]Publikime AL'!E732</f>
        <v>15.32706617714291</v>
      </c>
      <c r="I605" s="12"/>
    </row>
    <row r="606" spans="1:9" x14ac:dyDescent="0.25">
      <c r="A606" s="10"/>
      <c r="C606" s="133">
        <v>122</v>
      </c>
      <c r="D606" s="134">
        <f>'[2]Publikime AL'!D733</f>
        <v>580.87</v>
      </c>
      <c r="E606" s="134">
        <f>'[2]Publikime AL'!E733</f>
        <v>16.47985223714295</v>
      </c>
      <c r="I606" s="12"/>
    </row>
    <row r="607" spans="1:9" x14ac:dyDescent="0.25">
      <c r="A607" s="10"/>
      <c r="C607" s="133">
        <v>123</v>
      </c>
      <c r="D607" s="134">
        <f>'[2]Publikime AL'!D734</f>
        <v>550.48</v>
      </c>
      <c r="E607" s="134">
        <f>'[2]Publikime AL'!E734</f>
        <v>15.431126977142753</v>
      </c>
      <c r="I607" s="12"/>
    </row>
    <row r="608" spans="1:9" x14ac:dyDescent="0.25">
      <c r="A608" s="10"/>
      <c r="C608" s="133">
        <v>124</v>
      </c>
      <c r="D608" s="134">
        <f>'[2]Publikime AL'!D735</f>
        <v>581.15</v>
      </c>
      <c r="E608" s="134">
        <f>'[2]Publikime AL'!E735</f>
        <v>14.892993637143036</v>
      </c>
      <c r="I608" s="12"/>
    </row>
    <row r="609" spans="1:9" ht="15.75" customHeight="1" x14ac:dyDescent="0.25">
      <c r="A609" s="10"/>
      <c r="C609" s="133">
        <v>125</v>
      </c>
      <c r="D609" s="134">
        <f>'[2]Publikime AL'!D736</f>
        <v>603.91999999999996</v>
      </c>
      <c r="E609" s="134">
        <f>'[2]Publikime AL'!E736</f>
        <v>13.508238097142907</v>
      </c>
      <c r="I609" s="12"/>
    </row>
    <row r="610" spans="1:9" x14ac:dyDescent="0.25">
      <c r="A610" s="10"/>
      <c r="C610" s="133">
        <v>126</v>
      </c>
      <c r="D610" s="134">
        <f>'[2]Publikime AL'!D737</f>
        <v>618.12</v>
      </c>
      <c r="E610" s="134">
        <f>'[2]Publikime AL'!E737</f>
        <v>15.431018037142508</v>
      </c>
      <c r="I610" s="12"/>
    </row>
    <row r="611" spans="1:9" x14ac:dyDescent="0.25">
      <c r="A611" s="10"/>
      <c r="C611" s="133">
        <v>127</v>
      </c>
      <c r="D611" s="134">
        <f>'[2]Publikime AL'!D738</f>
        <v>729.51</v>
      </c>
      <c r="E611" s="134">
        <f>'[2]Publikime AL'!E738</f>
        <v>20.421569467142717</v>
      </c>
      <c r="I611" s="12"/>
    </row>
    <row r="612" spans="1:9" x14ac:dyDescent="0.25">
      <c r="A612" s="10"/>
      <c r="C612" s="133">
        <v>128</v>
      </c>
      <c r="D612" s="134">
        <f>'[2]Publikime AL'!D739</f>
        <v>944.84</v>
      </c>
      <c r="E612" s="134">
        <f>'[2]Publikime AL'!E739</f>
        <v>29.658889807143169</v>
      </c>
      <c r="I612" s="12"/>
    </row>
    <row r="613" spans="1:9" x14ac:dyDescent="0.25">
      <c r="A613" s="10"/>
      <c r="C613" s="133">
        <v>129</v>
      </c>
      <c r="D613" s="134">
        <f>'[2]Publikime AL'!D740</f>
        <v>1085.8399999999999</v>
      </c>
      <c r="E613" s="134">
        <f>'[2]Publikime AL'!E740</f>
        <v>34.373164027143275</v>
      </c>
      <c r="I613" s="12"/>
    </row>
    <row r="614" spans="1:9" x14ac:dyDescent="0.25">
      <c r="A614" s="10"/>
      <c r="C614" s="133">
        <v>130</v>
      </c>
      <c r="D614" s="134">
        <f>'[2]Publikime AL'!D741</f>
        <v>1112.3900000000001</v>
      </c>
      <c r="E614" s="134">
        <f>'[2]Publikime AL'!E741</f>
        <v>45.08097183714267</v>
      </c>
      <c r="I614" s="12"/>
    </row>
    <row r="615" spans="1:9" x14ac:dyDescent="0.25">
      <c r="A615" s="10"/>
      <c r="C615" s="133">
        <v>131</v>
      </c>
      <c r="D615" s="134">
        <f>'[2]Publikime AL'!D742</f>
        <v>987.43</v>
      </c>
      <c r="E615" s="134">
        <f>'[2]Publikime AL'!E742</f>
        <v>41.02730400714313</v>
      </c>
      <c r="I615" s="12"/>
    </row>
    <row r="616" spans="1:9" x14ac:dyDescent="0.25">
      <c r="A616" s="10"/>
      <c r="C616" s="133">
        <v>132</v>
      </c>
      <c r="D616" s="134">
        <f>'[2]Publikime AL'!D743</f>
        <v>995.1</v>
      </c>
      <c r="E616" s="134">
        <f>'[2]Publikime AL'!E743</f>
        <v>44.554487707142471</v>
      </c>
      <c r="I616" s="12"/>
    </row>
    <row r="617" spans="1:9" x14ac:dyDescent="0.25">
      <c r="A617" s="10"/>
      <c r="C617" s="133">
        <v>133</v>
      </c>
      <c r="D617" s="134">
        <f>'[2]Publikime AL'!D744</f>
        <v>940.4</v>
      </c>
      <c r="E617" s="134">
        <f>'[2]Publikime AL'!E744</f>
        <v>39.160579117143016</v>
      </c>
      <c r="I617" s="12"/>
    </row>
    <row r="618" spans="1:9" x14ac:dyDescent="0.25">
      <c r="A618" s="10"/>
      <c r="C618" s="133">
        <v>134</v>
      </c>
      <c r="D618" s="134">
        <f>'[2]Publikime AL'!D745</f>
        <v>962.98</v>
      </c>
      <c r="E618" s="134">
        <f>'[2]Publikime AL'!E745</f>
        <v>33.240314247142351</v>
      </c>
      <c r="I618" s="12"/>
    </row>
    <row r="619" spans="1:9" x14ac:dyDescent="0.25">
      <c r="A619" s="10"/>
      <c r="C619" s="133">
        <v>135</v>
      </c>
      <c r="D619" s="134">
        <f>'[2]Publikime AL'!D746</f>
        <v>1121.8699999999999</v>
      </c>
      <c r="E619" s="134">
        <f>'[2]Publikime AL'!E746</f>
        <v>20.146404737142802</v>
      </c>
      <c r="I619" s="12"/>
    </row>
    <row r="620" spans="1:9" x14ac:dyDescent="0.25">
      <c r="A620" s="10"/>
      <c r="C620" s="133">
        <v>136</v>
      </c>
      <c r="D620" s="134">
        <f>'[2]Publikime AL'!D747</f>
        <v>1010.26</v>
      </c>
      <c r="E620" s="134">
        <f>'[2]Publikime AL'!E747</f>
        <v>17.91339262714223</v>
      </c>
      <c r="I620" s="12"/>
    </row>
    <row r="621" spans="1:9" x14ac:dyDescent="0.25">
      <c r="A621" s="10"/>
      <c r="C621" s="133">
        <v>137</v>
      </c>
      <c r="D621" s="134">
        <f>'[2]Publikime AL'!D748</f>
        <v>1001.22</v>
      </c>
      <c r="E621" s="134">
        <f>'[2]Publikime AL'!E748</f>
        <v>19.46152801714311</v>
      </c>
      <c r="I621" s="12"/>
    </row>
    <row r="622" spans="1:9" x14ac:dyDescent="0.25">
      <c r="A622" s="10"/>
      <c r="C622" s="133">
        <v>138</v>
      </c>
      <c r="D622" s="134">
        <f>'[2]Publikime AL'!D749</f>
        <v>1112.51</v>
      </c>
      <c r="E622" s="134">
        <f>'[2]Publikime AL'!E749</f>
        <v>22.425540327142244</v>
      </c>
      <c r="I622" s="12"/>
    </row>
    <row r="623" spans="1:9" x14ac:dyDescent="0.25">
      <c r="A623" s="10"/>
      <c r="C623" s="133">
        <v>139</v>
      </c>
      <c r="D623" s="134">
        <f>'[2]Publikime AL'!D750</f>
        <v>1134.3900000000001</v>
      </c>
      <c r="E623" s="134">
        <f>'[2]Publikime AL'!E750</f>
        <v>23.83703461714299</v>
      </c>
      <c r="I623" s="12"/>
    </row>
    <row r="624" spans="1:9" x14ac:dyDescent="0.25">
      <c r="A624" s="10"/>
      <c r="C624" s="133">
        <v>140</v>
      </c>
      <c r="D624" s="134">
        <f>'[2]Publikime AL'!D751</f>
        <v>1123.06</v>
      </c>
      <c r="E624" s="134">
        <f>'[2]Publikime AL'!E751</f>
        <v>22.610588207142882</v>
      </c>
      <c r="I624" s="12"/>
    </row>
    <row r="625" spans="1:9" x14ac:dyDescent="0.25">
      <c r="A625" s="10"/>
      <c r="C625" s="133">
        <v>141</v>
      </c>
      <c r="D625" s="134">
        <f>'[2]Publikime AL'!D752</f>
        <v>1040.6199999999999</v>
      </c>
      <c r="E625" s="134">
        <f>'[2]Publikime AL'!E752</f>
        <v>20.298726767143307</v>
      </c>
      <c r="I625" s="12"/>
    </row>
    <row r="626" spans="1:9" x14ac:dyDescent="0.25">
      <c r="A626" s="10"/>
      <c r="C626" s="133">
        <v>142</v>
      </c>
      <c r="D626" s="134">
        <f>'[2]Publikime AL'!D753</f>
        <v>913.76</v>
      </c>
      <c r="E626" s="134">
        <f>'[2]Publikime AL'!E753</f>
        <v>22.479971167143049</v>
      </c>
      <c r="I626" s="12"/>
    </row>
    <row r="627" spans="1:9" x14ac:dyDescent="0.25">
      <c r="A627" s="10"/>
      <c r="C627" s="133">
        <v>143</v>
      </c>
      <c r="D627" s="134">
        <f>'[2]Publikime AL'!D754</f>
        <v>775.42</v>
      </c>
      <c r="E627" s="134">
        <f>'[2]Publikime AL'!E754</f>
        <v>22.555879547142922</v>
      </c>
      <c r="I627" s="12"/>
    </row>
    <row r="628" spans="1:9" x14ac:dyDescent="0.25">
      <c r="A628" s="10"/>
      <c r="C628" s="133">
        <v>144</v>
      </c>
      <c r="D628" s="134">
        <f>'[2]Publikime AL'!D755</f>
        <v>581.16</v>
      </c>
      <c r="E628" s="134">
        <f>'[2]Publikime AL'!E755</f>
        <v>15.484034287142777</v>
      </c>
      <c r="I628" s="12"/>
    </row>
    <row r="629" spans="1:9" x14ac:dyDescent="0.25">
      <c r="A629" s="10"/>
      <c r="C629" s="133">
        <v>145</v>
      </c>
      <c r="D629" s="134">
        <f>'[2]Publikime AL'!D756</f>
        <v>693.82</v>
      </c>
      <c r="E629" s="134">
        <f>'[2]Publikime AL'!E756</f>
        <v>27.049566477142776</v>
      </c>
      <c r="I629" s="12"/>
    </row>
    <row r="630" spans="1:9" x14ac:dyDescent="0.25">
      <c r="A630" s="10"/>
      <c r="C630" s="133">
        <v>146</v>
      </c>
      <c r="D630" s="134">
        <f>'[2]Publikime AL'!D757</f>
        <v>614.82000000000005</v>
      </c>
      <c r="E630" s="134">
        <f>'[2]Publikime AL'!E757</f>
        <v>23.780408147143021</v>
      </c>
      <c r="I630" s="12"/>
    </row>
    <row r="631" spans="1:9" x14ac:dyDescent="0.25">
      <c r="A631" s="10"/>
      <c r="C631" s="133">
        <v>147</v>
      </c>
      <c r="D631" s="134">
        <f>'[2]Publikime AL'!D758</f>
        <v>555.74</v>
      </c>
      <c r="E631" s="134">
        <f>'[2]Publikime AL'!E758</f>
        <v>21.827058597142923</v>
      </c>
      <c r="I631" s="12"/>
    </row>
    <row r="632" spans="1:9" x14ac:dyDescent="0.25">
      <c r="A632" s="10"/>
      <c r="C632" s="133">
        <v>148</v>
      </c>
      <c r="D632" s="134">
        <f>'[2]Publikime AL'!D759</f>
        <v>579.01</v>
      </c>
      <c r="E632" s="134">
        <f>'[2]Publikime AL'!E759</f>
        <v>18.888309767142573</v>
      </c>
      <c r="I632" s="12"/>
    </row>
    <row r="633" spans="1:9" x14ac:dyDescent="0.25">
      <c r="A633" s="10"/>
      <c r="C633" s="133">
        <v>149</v>
      </c>
      <c r="D633" s="134">
        <f>'[2]Publikime AL'!D760</f>
        <v>586.67999999999995</v>
      </c>
      <c r="E633" s="134">
        <f>'[2]Publikime AL'!E760</f>
        <v>16.257676867143005</v>
      </c>
      <c r="I633" s="12"/>
    </row>
    <row r="634" spans="1:9" x14ac:dyDescent="0.25">
      <c r="A634" s="10"/>
      <c r="C634" s="133">
        <v>150</v>
      </c>
      <c r="D634" s="134">
        <f>'[2]Publikime AL'!D761</f>
        <v>588.26</v>
      </c>
      <c r="E634" s="134">
        <f>'[2]Publikime AL'!E761</f>
        <v>16.964841217142975</v>
      </c>
      <c r="I634" s="12"/>
    </row>
    <row r="635" spans="1:9" x14ac:dyDescent="0.25">
      <c r="A635" s="10"/>
      <c r="C635" s="133">
        <v>151</v>
      </c>
      <c r="D635" s="134">
        <f>'[2]Publikime AL'!D762</f>
        <v>672.84</v>
      </c>
      <c r="E635" s="134">
        <f>'[2]Publikime AL'!E762</f>
        <v>16.796895437143121</v>
      </c>
      <c r="I635" s="12"/>
    </row>
    <row r="636" spans="1:9" x14ac:dyDescent="0.25">
      <c r="A636" s="10"/>
      <c r="C636" s="133">
        <v>152</v>
      </c>
      <c r="D636" s="134">
        <f>'[2]Publikime AL'!D763</f>
        <v>797.91</v>
      </c>
      <c r="E636" s="134">
        <f>'[2]Publikime AL'!E763</f>
        <v>18.259666817142943</v>
      </c>
      <c r="I636" s="12"/>
    </row>
    <row r="637" spans="1:9" x14ac:dyDescent="0.25">
      <c r="A637" s="10"/>
      <c r="C637" s="133">
        <v>153</v>
      </c>
      <c r="D637" s="134">
        <f>'[2]Publikime AL'!D764</f>
        <v>884.84</v>
      </c>
      <c r="E637" s="134">
        <f>'[2]Publikime AL'!E764</f>
        <v>25.001635387143097</v>
      </c>
      <c r="I637" s="12"/>
    </row>
    <row r="638" spans="1:9" x14ac:dyDescent="0.25">
      <c r="A638" s="10"/>
      <c r="C638" s="133">
        <v>154</v>
      </c>
      <c r="D638" s="134">
        <f>'[2]Publikime AL'!D765</f>
        <v>975.01</v>
      </c>
      <c r="E638" s="134">
        <f>'[2]Publikime AL'!E765</f>
        <v>25.296589407141937</v>
      </c>
      <c r="I638" s="12"/>
    </row>
    <row r="639" spans="1:9" x14ac:dyDescent="0.25">
      <c r="A639" s="10"/>
      <c r="C639" s="133">
        <v>155</v>
      </c>
      <c r="D639" s="134">
        <f>'[2]Publikime AL'!D766</f>
        <v>1162.1500000000001</v>
      </c>
      <c r="E639" s="134">
        <f>'[2]Publikime AL'!E766</f>
        <v>24.285686997143102</v>
      </c>
      <c r="I639" s="12"/>
    </row>
    <row r="640" spans="1:9" x14ac:dyDescent="0.25">
      <c r="A640" s="10"/>
      <c r="C640" s="133">
        <v>156</v>
      </c>
      <c r="D640" s="134">
        <f>'[2]Publikime AL'!D767</f>
        <v>1175.72</v>
      </c>
      <c r="E640" s="134">
        <f>'[2]Publikime AL'!E767</f>
        <v>23.385245177142679</v>
      </c>
      <c r="I640" s="12"/>
    </row>
    <row r="641" spans="1:9" x14ac:dyDescent="0.25">
      <c r="A641" s="10"/>
      <c r="C641" s="133">
        <v>157</v>
      </c>
      <c r="D641" s="134">
        <f>'[2]Publikime AL'!D768</f>
        <v>1195.52</v>
      </c>
      <c r="E641" s="134">
        <f>'[2]Publikime AL'!E768</f>
        <v>23.383181577142295</v>
      </c>
      <c r="I641" s="12"/>
    </row>
    <row r="642" spans="1:9" x14ac:dyDescent="0.25">
      <c r="A642" s="10"/>
      <c r="C642" s="133">
        <v>158</v>
      </c>
      <c r="D642" s="134">
        <f>'[2]Publikime AL'!D769</f>
        <v>1224.54</v>
      </c>
      <c r="E642" s="134">
        <f>'[2]Publikime AL'!E769</f>
        <v>23.699671677142987</v>
      </c>
      <c r="I642" s="12"/>
    </row>
    <row r="643" spans="1:9" x14ac:dyDescent="0.25">
      <c r="A643" s="10"/>
      <c r="C643" s="133">
        <v>159</v>
      </c>
      <c r="D643" s="134">
        <f>'[2]Publikime AL'!D770</f>
        <v>1221.92</v>
      </c>
      <c r="E643" s="134">
        <f>'[2]Publikime AL'!E770</f>
        <v>25.531131417142888</v>
      </c>
      <c r="I643" s="12"/>
    </row>
    <row r="644" spans="1:9" x14ac:dyDescent="0.25">
      <c r="A644" s="10"/>
      <c r="C644" s="133">
        <v>160</v>
      </c>
      <c r="D644" s="134">
        <f>'[2]Publikime AL'!D771</f>
        <v>1229.45</v>
      </c>
      <c r="E644" s="134">
        <f>'[2]Publikime AL'!E771</f>
        <v>22.114322687143158</v>
      </c>
      <c r="I644" s="12"/>
    </row>
    <row r="645" spans="1:9" x14ac:dyDescent="0.25">
      <c r="A645" s="10"/>
      <c r="C645" s="133">
        <v>161</v>
      </c>
      <c r="D645" s="134">
        <f>'[2]Publikime AL'!D772</f>
        <v>1195.8699999999999</v>
      </c>
      <c r="E645" s="134">
        <f>'[2]Publikime AL'!E772</f>
        <v>18.463913337143367</v>
      </c>
      <c r="I645" s="12"/>
    </row>
    <row r="646" spans="1:9" x14ac:dyDescent="0.25">
      <c r="A646" s="10"/>
      <c r="C646" s="133">
        <v>162</v>
      </c>
      <c r="D646" s="134">
        <f>'[2]Publikime AL'!D773</f>
        <v>1146.48</v>
      </c>
      <c r="E646" s="134">
        <f>'[2]Publikime AL'!E773</f>
        <v>22.771653817142351</v>
      </c>
      <c r="I646" s="12"/>
    </row>
    <row r="647" spans="1:9" x14ac:dyDescent="0.25">
      <c r="A647" s="10"/>
      <c r="C647" s="133">
        <v>163</v>
      </c>
      <c r="D647" s="134">
        <f>'[2]Publikime AL'!D774</f>
        <v>1203.54</v>
      </c>
      <c r="E647" s="134">
        <f>'[2]Publikime AL'!E774</f>
        <v>23.500461787142967</v>
      </c>
      <c r="I647" s="12"/>
    </row>
    <row r="648" spans="1:9" x14ac:dyDescent="0.25">
      <c r="A648" s="10"/>
      <c r="C648" s="133">
        <v>164</v>
      </c>
      <c r="D648" s="134">
        <f>'[2]Publikime AL'!D775</f>
        <v>1173.42</v>
      </c>
      <c r="E648" s="134">
        <f>'[2]Publikime AL'!E775</f>
        <v>20.817492227142793</v>
      </c>
      <c r="I648" s="12"/>
    </row>
    <row r="649" spans="1:9" x14ac:dyDescent="0.25">
      <c r="A649" s="10"/>
      <c r="C649" s="133">
        <v>165</v>
      </c>
      <c r="D649" s="134">
        <f>'[2]Publikime AL'!D776</f>
        <v>1137.08</v>
      </c>
      <c r="E649" s="134">
        <f>'[2]Publikime AL'!E776</f>
        <v>18.991791917142791</v>
      </c>
      <c r="I649" s="12"/>
    </row>
    <row r="650" spans="1:9" x14ac:dyDescent="0.25">
      <c r="A650" s="10"/>
      <c r="C650" s="133">
        <v>166</v>
      </c>
      <c r="D650" s="134">
        <f>'[2]Publikime AL'!D777</f>
        <v>1043.3800000000001</v>
      </c>
      <c r="E650" s="134">
        <f>'[2]Publikime AL'!E777</f>
        <v>24.899491737142853</v>
      </c>
      <c r="I650" s="12"/>
    </row>
    <row r="651" spans="1:9" x14ac:dyDescent="0.25">
      <c r="A651" s="10"/>
      <c r="C651" s="133">
        <v>167</v>
      </c>
      <c r="D651" s="134">
        <f>'[2]Publikime AL'!D778</f>
        <v>903.65</v>
      </c>
      <c r="E651" s="134">
        <f>'[2]Publikime AL'!E778</f>
        <v>24.087016017143014</v>
      </c>
      <c r="I651" s="12"/>
    </row>
    <row r="652" spans="1:9" x14ac:dyDescent="0.25">
      <c r="A652" s="10"/>
      <c r="C652" s="135">
        <v>168</v>
      </c>
      <c r="D652" s="134">
        <f>'[2]Publikime AL'!D779</f>
        <v>751.38</v>
      </c>
      <c r="E652" s="134">
        <f>'[2]Publikime AL'!E779</f>
        <v>20.889496637142543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06" t="s">
        <v>367</v>
      </c>
      <c r="C654" s="207"/>
      <c r="D654" s="207"/>
      <c r="E654" s="207"/>
      <c r="F654" s="207"/>
      <c r="G654" s="207"/>
      <c r="H654" s="207"/>
      <c r="I654" s="208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f>'[2]Publikime AL'!D812</f>
        <v>22000</v>
      </c>
      <c r="E657" s="141">
        <f>'[2]Publikime AL'!E812</f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f>'[2]Publikime AL'!D813</f>
        <v>21000</v>
      </c>
      <c r="E658" s="141">
        <f>'[2]Publikime AL'!E813</f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f>'[2]Publikime AL'!D814</f>
        <v>20000</v>
      </c>
      <c r="E659" s="141">
        <f>'[2]Publikime AL'!E814</f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f>'[2]Publikime AL'!D815</f>
        <v>19000</v>
      </c>
      <c r="E660" s="141">
        <f>'[2]Publikime AL'!E815</f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f>'[2]Publikime AL'!D816</f>
        <v>19000</v>
      </c>
      <c r="E661" s="141">
        <f>'[2]Publikime AL'!E816</f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f>'[2]Publikime AL'!D817</f>
        <v>19000</v>
      </c>
      <c r="E662" s="141">
        <f>'[2]Publikime AL'!E817</f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f>'[2]Publikime AL'!D818</f>
        <v>20000</v>
      </c>
      <c r="E663" s="141">
        <f>'[2]Publikime AL'!E818</f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f>'[2]Publikime AL'!D819</f>
        <v>20000</v>
      </c>
      <c r="E664" s="141">
        <f>'[2]Publikime AL'!E819</f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f>'[2]Publikime AL'!D820</f>
        <v>19000</v>
      </c>
      <c r="E665" s="141">
        <f>'[2]Publikime AL'!E820</f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f>'[2]Publikime AL'!D821</f>
        <v>20000</v>
      </c>
      <c r="E666" s="141">
        <f>'[2]Publikime AL'!E821</f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f>'[2]Publikime AL'!D822</f>
        <v>21000</v>
      </c>
      <c r="E667" s="141">
        <f>'[2]Publikime AL'!E822</f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f>'[2]Publikime AL'!D823</f>
        <v>22000</v>
      </c>
      <c r="E668" s="141">
        <f>'[2]Publikime AL'!E823</f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06" t="s">
        <v>372</v>
      </c>
      <c r="C670" s="207"/>
      <c r="D670" s="207"/>
      <c r="E670" s="207"/>
      <c r="F670" s="207"/>
      <c r="G670" s="207"/>
      <c r="H670" s="207"/>
      <c r="I670" s="208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tr">
        <f>'[2]W-1'!B217</f>
        <v>24/03/2025</v>
      </c>
      <c r="C672" s="169" t="str">
        <f>'[2]W-1'!C217</f>
        <v>25/03/2025</v>
      </c>
      <c r="D672" s="169" t="str">
        <f>'[2]W-1'!D217</f>
        <v>26/03/2025</v>
      </c>
      <c r="E672" s="169" t="str">
        <f>'[2]W-1'!E217</f>
        <v>27/03/2025</v>
      </c>
      <c r="F672" s="169" t="str">
        <f>'[2]W-1'!F217</f>
        <v>28/03/2025</v>
      </c>
      <c r="G672" s="169" t="str">
        <f>'[2]W-1'!G217</f>
        <v>29/03/2025</v>
      </c>
      <c r="H672" s="169" t="str">
        <f>'[2]W-1'!H217</f>
        <v>30/03/2025</v>
      </c>
      <c r="I672" s="131"/>
    </row>
    <row r="673" spans="1:9" x14ac:dyDescent="0.25">
      <c r="A673" s="20" t="s">
        <v>11</v>
      </c>
      <c r="B673" s="19">
        <f>'[2]W-1'!B218</f>
        <v>11</v>
      </c>
      <c r="C673" s="19">
        <f>'[2]W-1'!C218</f>
        <v>11</v>
      </c>
      <c r="D673" s="19">
        <f>'[2]W-1'!D218</f>
        <v>11</v>
      </c>
      <c r="E673" s="19">
        <f>'[2]W-1'!E218</f>
        <v>11</v>
      </c>
      <c r="F673" s="19">
        <f>'[2]W-1'!F218</f>
        <v>11</v>
      </c>
      <c r="G673" s="19">
        <f>'[2]W-1'!G218</f>
        <v>11</v>
      </c>
      <c r="H673" s="19">
        <f>'[2]W-1'!H218</f>
        <v>11</v>
      </c>
      <c r="I673" s="131"/>
    </row>
    <row r="674" spans="1:9" x14ac:dyDescent="0.25">
      <c r="A674" s="20" t="s">
        <v>12</v>
      </c>
      <c r="B674" s="19">
        <f>'[2]W-1'!B219</f>
        <v>40</v>
      </c>
      <c r="C674" s="19">
        <f>'[2]W-1'!C219</f>
        <v>40</v>
      </c>
      <c r="D674" s="19">
        <f>'[2]W-1'!D219</f>
        <v>40</v>
      </c>
      <c r="E674" s="19">
        <f>'[2]W-1'!E219</f>
        <v>40</v>
      </c>
      <c r="F674" s="19">
        <f>'[2]W-1'!F219</f>
        <v>40</v>
      </c>
      <c r="G674" s="19">
        <f>'[2]W-1'!G219</f>
        <v>40</v>
      </c>
      <c r="H674" s="19">
        <f>'[2]W-1'!H219</f>
        <v>40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06" t="s">
        <v>374</v>
      </c>
      <c r="C677" s="207"/>
      <c r="D677" s="207"/>
      <c r="E677" s="207"/>
      <c r="F677" s="207"/>
      <c r="G677" s="207"/>
      <c r="H677" s="207"/>
      <c r="I677" s="208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06" t="s">
        <v>377</v>
      </c>
      <c r="C682" s="207"/>
      <c r="D682" s="207"/>
      <c r="E682" s="207"/>
      <c r="F682" s="207"/>
      <c r="G682" s="207"/>
      <c r="H682" s="207"/>
      <c r="I682" s="208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12" t="s">
        <v>378</v>
      </c>
      <c r="B687" s="213"/>
      <c r="C687" s="213"/>
      <c r="D687" s="213"/>
      <c r="E687" s="213"/>
      <c r="F687" s="213"/>
      <c r="G687" s="213"/>
      <c r="I687" s="34"/>
    </row>
    <row r="688" spans="1:9" ht="16.5" customHeight="1" thickBot="1" x14ac:dyDescent="0.3">
      <c r="A688" s="201" t="s">
        <v>379</v>
      </c>
      <c r="B688" s="202"/>
      <c r="C688" s="202"/>
      <c r="D688" s="202"/>
      <c r="E688" s="202"/>
      <c r="F688" s="202"/>
      <c r="G688" s="202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142:I142"/>
    <mergeCell ref="B150:I150"/>
    <mergeCell ref="B155:I155"/>
    <mergeCell ref="B165:I165"/>
    <mergeCell ref="B175:G175"/>
    <mergeCell ref="H175:I175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6:G6"/>
    <mergeCell ref="B8:H8"/>
    <mergeCell ref="B15:G15"/>
    <mergeCell ref="H15:I15"/>
    <mergeCell ref="B22:G22"/>
    <mergeCell ref="H22:I22"/>
    <mergeCell ref="B1:I1"/>
    <mergeCell ref="B2:I2"/>
    <mergeCell ref="A3:I3"/>
    <mergeCell ref="A1:A2"/>
    <mergeCell ref="B4:G4"/>
    <mergeCell ref="H4:I4"/>
    <mergeCell ref="B185:I185"/>
    <mergeCell ref="B195:I195"/>
    <mergeCell ref="B205:G205"/>
    <mergeCell ref="H205:I205"/>
    <mergeCell ref="B216:I216"/>
    <mergeCell ref="H291:I291"/>
    <mergeCell ref="B341:I341"/>
    <mergeCell ref="D343:E343"/>
    <mergeCell ref="B370:I370"/>
    <mergeCell ref="B382:G382"/>
    <mergeCell ref="H382:I382"/>
    <mergeCell ref="B297:I297"/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Enedi Zerba</dc:creator>
  <cp:lastModifiedBy>Dritan  Marku</cp:lastModifiedBy>
  <dcterms:created xsi:type="dcterms:W3CDTF">2024-01-17T13:06:18Z</dcterms:created>
  <dcterms:modified xsi:type="dcterms:W3CDTF">2025-03-25T11:19:41Z</dcterms:modified>
</cp:coreProperties>
</file>