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AA7B47FB-10C9-4B7C-8928-09D9B52A7B80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4" i="2" l="1"/>
  <c r="G674" i="2"/>
  <c r="F674" i="2"/>
  <c r="E674" i="2"/>
  <c r="D674" i="2"/>
  <c r="C674" i="2"/>
  <c r="B674" i="2"/>
  <c r="H673" i="2"/>
  <c r="G673" i="2"/>
  <c r="F673" i="2"/>
  <c r="E673" i="2"/>
  <c r="D673" i="2"/>
  <c r="C673" i="2"/>
  <c r="B673" i="2"/>
  <c r="H672" i="2"/>
  <c r="G672" i="2"/>
  <c r="F672" i="2"/>
  <c r="E672" i="2"/>
  <c r="D672" i="2"/>
  <c r="C672" i="2"/>
  <c r="B672" i="2"/>
  <c r="E668" i="2"/>
  <c r="D668" i="2"/>
  <c r="E667" i="2"/>
  <c r="D667" i="2"/>
  <c r="E666" i="2"/>
  <c r="D666" i="2"/>
  <c r="E665" i="2"/>
  <c r="D665" i="2"/>
  <c r="E664" i="2"/>
  <c r="D664" i="2"/>
  <c r="E663" i="2"/>
  <c r="D663" i="2"/>
  <c r="E662" i="2"/>
  <c r="D662" i="2"/>
  <c r="E661" i="2"/>
  <c r="D661" i="2"/>
  <c r="E660" i="2"/>
  <c r="D660" i="2"/>
  <c r="E659" i="2"/>
  <c r="D659" i="2"/>
  <c r="E658" i="2"/>
  <c r="D658" i="2"/>
  <c r="E657" i="2"/>
  <c r="D657" i="2"/>
  <c r="E652" i="2"/>
  <c r="D652" i="2"/>
  <c r="E651" i="2"/>
  <c r="D651" i="2"/>
  <c r="E650" i="2"/>
  <c r="D650" i="2"/>
  <c r="E649" i="2"/>
  <c r="D649" i="2"/>
  <c r="E648" i="2"/>
  <c r="D648" i="2"/>
  <c r="E647" i="2"/>
  <c r="D647" i="2"/>
  <c r="E646" i="2"/>
  <c r="D646" i="2"/>
  <c r="E645" i="2"/>
  <c r="D645" i="2"/>
  <c r="E644" i="2"/>
  <c r="D644" i="2"/>
  <c r="E643" i="2"/>
  <c r="D643" i="2"/>
  <c r="E642" i="2"/>
  <c r="D642" i="2"/>
  <c r="E641" i="2"/>
  <c r="D641" i="2"/>
  <c r="E640" i="2"/>
  <c r="D640" i="2"/>
  <c r="E639" i="2"/>
  <c r="D639" i="2"/>
  <c r="E638" i="2"/>
  <c r="D638" i="2"/>
  <c r="E637" i="2"/>
  <c r="D637" i="2"/>
  <c r="E636" i="2"/>
  <c r="D636" i="2"/>
  <c r="E635" i="2"/>
  <c r="D635" i="2"/>
  <c r="E634" i="2"/>
  <c r="D634" i="2"/>
  <c r="E633" i="2"/>
  <c r="D633" i="2"/>
  <c r="E632" i="2"/>
  <c r="D632" i="2"/>
  <c r="E631" i="2"/>
  <c r="D631" i="2"/>
  <c r="E630" i="2"/>
  <c r="D630" i="2"/>
  <c r="E629" i="2"/>
  <c r="D629" i="2"/>
  <c r="E628" i="2"/>
  <c r="D628" i="2"/>
  <c r="E627" i="2"/>
  <c r="D627" i="2"/>
  <c r="E626" i="2"/>
  <c r="D626" i="2"/>
  <c r="E625" i="2"/>
  <c r="D625" i="2"/>
  <c r="E624" i="2"/>
  <c r="D624" i="2"/>
  <c r="E623" i="2"/>
  <c r="D623" i="2"/>
  <c r="E622" i="2"/>
  <c r="D622" i="2"/>
  <c r="E621" i="2"/>
  <c r="D621" i="2"/>
  <c r="E620" i="2"/>
  <c r="D620" i="2"/>
  <c r="E619" i="2"/>
  <c r="D619" i="2"/>
  <c r="E618" i="2"/>
  <c r="D618" i="2"/>
  <c r="E617" i="2"/>
  <c r="D617" i="2"/>
  <c r="E616" i="2"/>
  <c r="D616" i="2"/>
  <c r="E615" i="2"/>
  <c r="D615" i="2"/>
  <c r="E614" i="2"/>
  <c r="D614" i="2"/>
  <c r="E613" i="2"/>
  <c r="D613" i="2"/>
  <c r="E612" i="2"/>
  <c r="D612" i="2"/>
  <c r="E611" i="2"/>
  <c r="D611" i="2"/>
  <c r="E610" i="2"/>
  <c r="D610" i="2"/>
  <c r="E609" i="2"/>
  <c r="D609" i="2"/>
  <c r="E608" i="2"/>
  <c r="D608" i="2"/>
  <c r="E607" i="2"/>
  <c r="D607" i="2"/>
  <c r="E606" i="2"/>
  <c r="D606" i="2"/>
  <c r="E605" i="2"/>
  <c r="D605" i="2"/>
  <c r="E604" i="2"/>
  <c r="D604" i="2"/>
  <c r="E603" i="2"/>
  <c r="D603" i="2"/>
  <c r="E602" i="2"/>
  <c r="D602" i="2"/>
  <c r="E601" i="2"/>
  <c r="D601" i="2"/>
  <c r="E600" i="2"/>
  <c r="D600" i="2"/>
  <c r="E599" i="2"/>
  <c r="D599" i="2"/>
  <c r="E598" i="2"/>
  <c r="D598" i="2"/>
  <c r="E597" i="2"/>
  <c r="D597" i="2"/>
  <c r="E596" i="2"/>
  <c r="D596" i="2"/>
  <c r="E595" i="2"/>
  <c r="D595" i="2"/>
  <c r="E594" i="2"/>
  <c r="D594" i="2"/>
  <c r="E593" i="2"/>
  <c r="D593" i="2"/>
  <c r="E592" i="2"/>
  <c r="D592" i="2"/>
  <c r="E591" i="2"/>
  <c r="D591" i="2"/>
  <c r="E590" i="2"/>
  <c r="D590" i="2"/>
  <c r="E589" i="2"/>
  <c r="D589" i="2"/>
  <c r="E588" i="2"/>
  <c r="D588" i="2"/>
  <c r="E587" i="2"/>
  <c r="D587" i="2"/>
  <c r="E586" i="2"/>
  <c r="D586" i="2"/>
  <c r="E585" i="2"/>
  <c r="D585" i="2"/>
  <c r="E584" i="2"/>
  <c r="D584" i="2"/>
  <c r="E583" i="2"/>
  <c r="D583" i="2"/>
  <c r="E582" i="2"/>
  <c r="D582" i="2"/>
  <c r="E581" i="2"/>
  <c r="D581" i="2"/>
  <c r="E580" i="2"/>
  <c r="D580" i="2"/>
  <c r="E579" i="2"/>
  <c r="D579" i="2"/>
  <c r="E578" i="2"/>
  <c r="D578" i="2"/>
  <c r="E577" i="2"/>
  <c r="D577" i="2"/>
  <c r="E576" i="2"/>
  <c r="D576" i="2"/>
  <c r="E575" i="2"/>
  <c r="D575" i="2"/>
  <c r="E574" i="2"/>
  <c r="D574" i="2"/>
  <c r="E573" i="2"/>
  <c r="D573" i="2"/>
  <c r="E572" i="2"/>
  <c r="D572" i="2"/>
  <c r="E571" i="2"/>
  <c r="D571" i="2"/>
  <c r="E570" i="2"/>
  <c r="D570" i="2"/>
  <c r="E569" i="2"/>
  <c r="D569" i="2"/>
  <c r="E568" i="2"/>
  <c r="D568" i="2"/>
  <c r="E567" i="2"/>
  <c r="D567" i="2"/>
  <c r="E566" i="2"/>
  <c r="D566" i="2"/>
  <c r="E565" i="2"/>
  <c r="D565" i="2"/>
  <c r="E564" i="2"/>
  <c r="D564" i="2"/>
  <c r="E563" i="2"/>
  <c r="D563" i="2"/>
  <c r="E562" i="2"/>
  <c r="D562" i="2"/>
  <c r="E561" i="2"/>
  <c r="D561" i="2"/>
  <c r="E560" i="2"/>
  <c r="D560" i="2"/>
  <c r="E559" i="2"/>
  <c r="D559" i="2"/>
  <c r="E558" i="2"/>
  <c r="D558" i="2"/>
  <c r="E557" i="2"/>
  <c r="D557" i="2"/>
  <c r="E556" i="2"/>
  <c r="D556" i="2"/>
  <c r="E555" i="2"/>
  <c r="D555" i="2"/>
  <c r="E554" i="2"/>
  <c r="D554" i="2"/>
  <c r="E553" i="2"/>
  <c r="D553" i="2"/>
  <c r="E552" i="2"/>
  <c r="D552" i="2"/>
  <c r="E551" i="2"/>
  <c r="D551" i="2"/>
  <c r="E550" i="2"/>
  <c r="D550" i="2"/>
  <c r="E549" i="2"/>
  <c r="D549" i="2"/>
  <c r="E548" i="2"/>
  <c r="D548" i="2"/>
  <c r="E547" i="2"/>
  <c r="D547" i="2"/>
  <c r="E546" i="2"/>
  <c r="D546" i="2"/>
  <c r="E545" i="2"/>
  <c r="D545" i="2"/>
  <c r="E544" i="2"/>
  <c r="D544" i="2"/>
  <c r="E543" i="2"/>
  <c r="D543" i="2"/>
  <c r="E542" i="2"/>
  <c r="D542" i="2"/>
  <c r="E541" i="2"/>
  <c r="D541" i="2"/>
  <c r="E540" i="2"/>
  <c r="D540" i="2"/>
  <c r="E539" i="2"/>
  <c r="D539" i="2"/>
  <c r="E538" i="2"/>
  <c r="D538" i="2"/>
  <c r="E537" i="2"/>
  <c r="D537" i="2"/>
  <c r="E536" i="2"/>
  <c r="D536" i="2"/>
  <c r="E535" i="2"/>
  <c r="D535" i="2"/>
  <c r="E534" i="2"/>
  <c r="D534" i="2"/>
  <c r="E533" i="2"/>
  <c r="D533" i="2"/>
  <c r="E532" i="2"/>
  <c r="D532" i="2"/>
  <c r="E531" i="2"/>
  <c r="D531" i="2"/>
  <c r="E530" i="2"/>
  <c r="D530" i="2"/>
  <c r="E529" i="2"/>
  <c r="D529" i="2"/>
  <c r="E528" i="2"/>
  <c r="D528" i="2"/>
  <c r="E527" i="2"/>
  <c r="D527" i="2"/>
  <c r="E526" i="2"/>
  <c r="D526" i="2"/>
  <c r="E525" i="2"/>
  <c r="D525" i="2"/>
  <c r="E524" i="2"/>
  <c r="D524" i="2"/>
  <c r="E523" i="2"/>
  <c r="D523" i="2"/>
  <c r="E522" i="2"/>
  <c r="D522" i="2"/>
  <c r="E521" i="2"/>
  <c r="D521" i="2"/>
  <c r="E520" i="2"/>
  <c r="D520" i="2"/>
  <c r="E519" i="2"/>
  <c r="D519" i="2"/>
  <c r="E518" i="2"/>
  <c r="D518" i="2"/>
  <c r="E517" i="2"/>
  <c r="D517" i="2"/>
  <c r="E516" i="2"/>
  <c r="D516" i="2"/>
  <c r="E515" i="2"/>
  <c r="D515" i="2"/>
  <c r="E514" i="2"/>
  <c r="D514" i="2"/>
  <c r="E513" i="2"/>
  <c r="D513" i="2"/>
  <c r="E512" i="2"/>
  <c r="D512" i="2"/>
  <c r="E511" i="2"/>
  <c r="D511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E494" i="2"/>
  <c r="D494" i="2"/>
  <c r="E493" i="2"/>
  <c r="D493" i="2"/>
  <c r="E492" i="2"/>
  <c r="D492" i="2"/>
  <c r="E491" i="2"/>
  <c r="D491" i="2"/>
  <c r="E490" i="2"/>
  <c r="D490" i="2"/>
  <c r="E489" i="2"/>
  <c r="D489" i="2"/>
  <c r="E488" i="2"/>
  <c r="D488" i="2"/>
  <c r="E487" i="2"/>
  <c r="D487" i="2"/>
  <c r="E486" i="2"/>
  <c r="D486" i="2"/>
  <c r="E485" i="2"/>
  <c r="D485" i="2"/>
  <c r="H454" i="2"/>
  <c r="G454" i="2"/>
  <c r="F454" i="2"/>
  <c r="E454" i="2"/>
  <c r="D454" i="2"/>
  <c r="C454" i="2"/>
  <c r="B454" i="2"/>
  <c r="H453" i="2"/>
  <c r="G453" i="2"/>
  <c r="F453" i="2"/>
  <c r="E453" i="2"/>
  <c r="D453" i="2"/>
  <c r="C453" i="2"/>
  <c r="B453" i="2"/>
  <c r="H452" i="2"/>
  <c r="G452" i="2"/>
  <c r="F452" i="2"/>
  <c r="E452" i="2"/>
  <c r="D452" i="2"/>
  <c r="C452" i="2"/>
  <c r="B452" i="2"/>
  <c r="H451" i="2"/>
  <c r="G451" i="2"/>
  <c r="F451" i="2"/>
  <c r="E451" i="2"/>
  <c r="D451" i="2"/>
  <c r="C451" i="2"/>
  <c r="B451" i="2"/>
  <c r="H450" i="2"/>
  <c r="G450" i="2"/>
  <c r="F450" i="2"/>
  <c r="E450" i="2"/>
  <c r="D450" i="2"/>
  <c r="C450" i="2"/>
  <c r="B450" i="2"/>
  <c r="H449" i="2"/>
  <c r="G449" i="2"/>
  <c r="F449" i="2"/>
  <c r="E449" i="2"/>
  <c r="D449" i="2"/>
  <c r="C449" i="2"/>
  <c r="B449" i="2"/>
  <c r="H448" i="2"/>
  <c r="G448" i="2"/>
  <c r="F448" i="2"/>
  <c r="E448" i="2"/>
  <c r="D448" i="2"/>
  <c r="C448" i="2"/>
  <c r="B448" i="2"/>
  <c r="H447" i="2"/>
  <c r="G447" i="2"/>
  <c r="F447" i="2"/>
  <c r="E447" i="2"/>
  <c r="D447" i="2"/>
  <c r="C447" i="2"/>
  <c r="B447" i="2"/>
  <c r="H446" i="2"/>
  <c r="G446" i="2"/>
  <c r="F446" i="2"/>
  <c r="E446" i="2"/>
  <c r="D446" i="2"/>
  <c r="C446" i="2"/>
  <c r="B446" i="2"/>
  <c r="H445" i="2"/>
  <c r="G445" i="2"/>
  <c r="F445" i="2"/>
  <c r="E445" i="2"/>
  <c r="D445" i="2"/>
  <c r="C445" i="2"/>
  <c r="B445" i="2"/>
  <c r="H444" i="2"/>
  <c r="G444" i="2"/>
  <c r="F444" i="2"/>
  <c r="E444" i="2"/>
  <c r="D444" i="2"/>
  <c r="C444" i="2"/>
  <c r="B444" i="2"/>
  <c r="H443" i="2"/>
  <c r="G443" i="2"/>
  <c r="F443" i="2"/>
  <c r="E443" i="2"/>
  <c r="D443" i="2"/>
  <c r="C443" i="2"/>
  <c r="B443" i="2"/>
  <c r="H442" i="2"/>
  <c r="G442" i="2"/>
  <c r="F442" i="2"/>
  <c r="E442" i="2"/>
  <c r="D442" i="2"/>
  <c r="C442" i="2"/>
  <c r="B442" i="2"/>
  <c r="H441" i="2"/>
  <c r="G441" i="2"/>
  <c r="F441" i="2"/>
  <c r="E441" i="2"/>
  <c r="D441" i="2"/>
  <c r="C441" i="2"/>
  <c r="B441" i="2"/>
  <c r="H440" i="2"/>
  <c r="G440" i="2"/>
  <c r="F440" i="2"/>
  <c r="E440" i="2"/>
  <c r="D440" i="2"/>
  <c r="C440" i="2"/>
  <c r="B440" i="2"/>
  <c r="H439" i="2"/>
  <c r="G439" i="2"/>
  <c r="F439" i="2"/>
  <c r="E439" i="2"/>
  <c r="D439" i="2"/>
  <c r="C439" i="2"/>
  <c r="B439" i="2"/>
  <c r="H438" i="2"/>
  <c r="G438" i="2"/>
  <c r="F438" i="2"/>
  <c r="E438" i="2"/>
  <c r="D438" i="2"/>
  <c r="C438" i="2"/>
  <c r="B438" i="2"/>
  <c r="H437" i="2"/>
  <c r="G437" i="2"/>
  <c r="F437" i="2"/>
  <c r="E437" i="2"/>
  <c r="D437" i="2"/>
  <c r="C437" i="2"/>
  <c r="B437" i="2"/>
  <c r="H436" i="2"/>
  <c r="G436" i="2"/>
  <c r="F436" i="2"/>
  <c r="E436" i="2"/>
  <c r="D436" i="2"/>
  <c r="C436" i="2"/>
  <c r="B436" i="2"/>
  <c r="H435" i="2"/>
  <c r="G435" i="2"/>
  <c r="F435" i="2"/>
  <c r="E435" i="2"/>
  <c r="D435" i="2"/>
  <c r="C435" i="2"/>
  <c r="B435" i="2"/>
  <c r="H434" i="2"/>
  <c r="G434" i="2"/>
  <c r="F434" i="2"/>
  <c r="E434" i="2"/>
  <c r="D434" i="2"/>
  <c r="C434" i="2"/>
  <c r="B434" i="2"/>
  <c r="H433" i="2"/>
  <c r="G433" i="2"/>
  <c r="F433" i="2"/>
  <c r="E433" i="2"/>
  <c r="D433" i="2"/>
  <c r="C433" i="2"/>
  <c r="B433" i="2"/>
  <c r="H432" i="2"/>
  <c r="G432" i="2"/>
  <c r="F432" i="2"/>
  <c r="E432" i="2"/>
  <c r="D432" i="2"/>
  <c r="C432" i="2"/>
  <c r="B432" i="2"/>
  <c r="H431" i="2"/>
  <c r="G431" i="2"/>
  <c r="F431" i="2"/>
  <c r="E431" i="2"/>
  <c r="D431" i="2"/>
  <c r="C431" i="2"/>
  <c r="B431" i="2"/>
  <c r="H430" i="2"/>
  <c r="G430" i="2"/>
  <c r="F430" i="2"/>
  <c r="E430" i="2"/>
  <c r="D430" i="2"/>
  <c r="C430" i="2"/>
  <c r="B430" i="2"/>
  <c r="H422" i="2"/>
  <c r="H420" i="2"/>
  <c r="I411" i="2"/>
  <c r="H411" i="2"/>
  <c r="G411" i="2"/>
  <c r="F411" i="2"/>
  <c r="E411" i="2"/>
  <c r="D411" i="2"/>
  <c r="C411" i="2"/>
  <c r="B411" i="2"/>
  <c r="I410" i="2"/>
  <c r="H410" i="2"/>
  <c r="G410" i="2"/>
  <c r="F410" i="2"/>
  <c r="E410" i="2"/>
  <c r="D410" i="2"/>
  <c r="C410" i="2"/>
  <c r="B410" i="2"/>
  <c r="I409" i="2"/>
  <c r="H409" i="2"/>
  <c r="G409" i="2"/>
  <c r="F409" i="2"/>
  <c r="E409" i="2"/>
  <c r="D409" i="2"/>
  <c r="C409" i="2"/>
  <c r="B409" i="2"/>
  <c r="I408" i="2"/>
  <c r="H408" i="2"/>
  <c r="G408" i="2"/>
  <c r="F408" i="2"/>
  <c r="E408" i="2"/>
  <c r="D408" i="2"/>
  <c r="C408" i="2"/>
  <c r="B408" i="2"/>
  <c r="I407" i="2"/>
  <c r="H407" i="2"/>
  <c r="G407" i="2"/>
  <c r="F407" i="2"/>
  <c r="E407" i="2"/>
  <c r="D407" i="2"/>
  <c r="C407" i="2"/>
  <c r="B407" i="2"/>
  <c r="I406" i="2"/>
  <c r="H406" i="2"/>
  <c r="G406" i="2"/>
  <c r="F406" i="2"/>
  <c r="E406" i="2"/>
  <c r="D406" i="2"/>
  <c r="C406" i="2"/>
  <c r="B406" i="2"/>
  <c r="I405" i="2"/>
  <c r="H405" i="2"/>
  <c r="G405" i="2"/>
  <c r="F405" i="2"/>
  <c r="E405" i="2"/>
  <c r="D405" i="2"/>
  <c r="C405" i="2"/>
  <c r="B405" i="2"/>
  <c r="I404" i="2"/>
  <c r="H404" i="2"/>
  <c r="G404" i="2"/>
  <c r="F404" i="2"/>
  <c r="E404" i="2"/>
  <c r="D404" i="2"/>
  <c r="C404" i="2"/>
  <c r="B404" i="2"/>
  <c r="I403" i="2"/>
  <c r="H403" i="2"/>
  <c r="G403" i="2"/>
  <c r="F403" i="2"/>
  <c r="E403" i="2"/>
  <c r="D403" i="2"/>
  <c r="C403" i="2"/>
  <c r="B403" i="2"/>
  <c r="I402" i="2"/>
  <c r="H402" i="2"/>
  <c r="G402" i="2"/>
  <c r="F402" i="2"/>
  <c r="E402" i="2"/>
  <c r="D402" i="2"/>
  <c r="C402" i="2"/>
  <c r="B402" i="2"/>
  <c r="I401" i="2"/>
  <c r="H401" i="2"/>
  <c r="G401" i="2"/>
  <c r="F401" i="2"/>
  <c r="E401" i="2"/>
  <c r="D401" i="2"/>
  <c r="C401" i="2"/>
  <c r="B401" i="2"/>
  <c r="I400" i="2"/>
  <c r="H400" i="2"/>
  <c r="G400" i="2"/>
  <c r="F400" i="2"/>
  <c r="E400" i="2"/>
  <c r="D400" i="2"/>
  <c r="C400" i="2"/>
  <c r="B400" i="2"/>
  <c r="I399" i="2"/>
  <c r="H399" i="2"/>
  <c r="G399" i="2"/>
  <c r="F399" i="2"/>
  <c r="E399" i="2"/>
  <c r="D399" i="2"/>
  <c r="C399" i="2"/>
  <c r="B399" i="2"/>
  <c r="I398" i="2"/>
  <c r="H398" i="2"/>
  <c r="G398" i="2"/>
  <c r="F398" i="2"/>
  <c r="E398" i="2"/>
  <c r="D398" i="2"/>
  <c r="C398" i="2"/>
  <c r="B398" i="2"/>
  <c r="I397" i="2"/>
  <c r="H397" i="2"/>
  <c r="G397" i="2"/>
  <c r="F397" i="2"/>
  <c r="E397" i="2"/>
  <c r="D397" i="2"/>
  <c r="C397" i="2"/>
  <c r="B397" i="2"/>
  <c r="I396" i="2"/>
  <c r="H396" i="2"/>
  <c r="G396" i="2"/>
  <c r="F396" i="2"/>
  <c r="E396" i="2"/>
  <c r="D396" i="2"/>
  <c r="C396" i="2"/>
  <c r="B396" i="2"/>
  <c r="I395" i="2"/>
  <c r="H395" i="2"/>
  <c r="G395" i="2"/>
  <c r="F395" i="2"/>
  <c r="E395" i="2"/>
  <c r="D395" i="2"/>
  <c r="C395" i="2"/>
  <c r="B395" i="2"/>
  <c r="I394" i="2"/>
  <c r="H394" i="2"/>
  <c r="G394" i="2"/>
  <c r="F394" i="2"/>
  <c r="E394" i="2"/>
  <c r="D394" i="2"/>
  <c r="C394" i="2"/>
  <c r="B394" i="2"/>
  <c r="I393" i="2"/>
  <c r="H393" i="2"/>
  <c r="G393" i="2"/>
  <c r="F393" i="2"/>
  <c r="E393" i="2"/>
  <c r="D393" i="2"/>
  <c r="C393" i="2"/>
  <c r="B393" i="2"/>
  <c r="I392" i="2"/>
  <c r="H392" i="2"/>
  <c r="G392" i="2"/>
  <c r="F392" i="2"/>
  <c r="E392" i="2"/>
  <c r="D392" i="2"/>
  <c r="C392" i="2"/>
  <c r="B392" i="2"/>
  <c r="I391" i="2"/>
  <c r="H391" i="2"/>
  <c r="G391" i="2"/>
  <c r="F391" i="2"/>
  <c r="E391" i="2"/>
  <c r="D391" i="2"/>
  <c r="C391" i="2"/>
  <c r="B391" i="2"/>
  <c r="I390" i="2"/>
  <c r="H390" i="2"/>
  <c r="G390" i="2"/>
  <c r="F390" i="2"/>
  <c r="E390" i="2"/>
  <c r="D390" i="2"/>
  <c r="C390" i="2"/>
  <c r="B390" i="2"/>
  <c r="I389" i="2"/>
  <c r="I417" i="2" s="1"/>
  <c r="H389" i="2"/>
  <c r="H417" i="2" s="1"/>
  <c r="G389" i="2"/>
  <c r="G417" i="2" s="1"/>
  <c r="F389" i="2"/>
  <c r="F417" i="2" s="1"/>
  <c r="E389" i="2"/>
  <c r="E417" i="2" s="1"/>
  <c r="D389" i="2"/>
  <c r="D417" i="2" s="1"/>
  <c r="C389" i="2"/>
  <c r="C417" i="2" s="1"/>
  <c r="B389" i="2"/>
  <c r="B417" i="2" s="1"/>
  <c r="I388" i="2"/>
  <c r="H388" i="2"/>
  <c r="G388" i="2"/>
  <c r="F388" i="2"/>
  <c r="E388" i="2"/>
  <c r="D388" i="2"/>
  <c r="C388" i="2"/>
  <c r="B388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G278" i="2"/>
  <c r="F278" i="2"/>
  <c r="E278" i="2"/>
  <c r="D278" i="2"/>
  <c r="C278" i="2"/>
  <c r="B278" i="2"/>
  <c r="G277" i="2"/>
  <c r="F277" i="2"/>
  <c r="E277" i="2"/>
  <c r="D277" i="2"/>
  <c r="C277" i="2"/>
  <c r="B277" i="2"/>
  <c r="G276" i="2"/>
  <c r="F276" i="2"/>
  <c r="E276" i="2"/>
  <c r="D276" i="2"/>
  <c r="C276" i="2"/>
  <c r="B276" i="2"/>
  <c r="G275" i="2"/>
  <c r="F275" i="2"/>
  <c r="E275" i="2"/>
  <c r="D275" i="2"/>
  <c r="C275" i="2"/>
  <c r="B275" i="2"/>
  <c r="G274" i="2"/>
  <c r="F274" i="2"/>
  <c r="E274" i="2"/>
  <c r="D274" i="2"/>
  <c r="C274" i="2"/>
  <c r="B274" i="2"/>
  <c r="G273" i="2"/>
  <c r="F273" i="2"/>
  <c r="E273" i="2"/>
  <c r="D273" i="2"/>
  <c r="C273" i="2"/>
  <c r="B273" i="2"/>
  <c r="G272" i="2"/>
  <c r="F272" i="2"/>
  <c r="E272" i="2"/>
  <c r="D272" i="2"/>
  <c r="C272" i="2"/>
  <c r="B272" i="2"/>
  <c r="G271" i="2"/>
  <c r="F271" i="2"/>
  <c r="E271" i="2"/>
  <c r="D271" i="2"/>
  <c r="C271" i="2"/>
  <c r="B271" i="2"/>
  <c r="G270" i="2"/>
  <c r="F270" i="2"/>
  <c r="E270" i="2"/>
  <c r="D270" i="2"/>
  <c r="C270" i="2"/>
  <c r="B270" i="2"/>
  <c r="G269" i="2"/>
  <c r="F269" i="2"/>
  <c r="E269" i="2"/>
  <c r="D269" i="2"/>
  <c r="C269" i="2"/>
  <c r="B269" i="2"/>
  <c r="G268" i="2"/>
  <c r="F268" i="2"/>
  <c r="E268" i="2"/>
  <c r="D268" i="2"/>
  <c r="C268" i="2"/>
  <c r="B268" i="2"/>
  <c r="G267" i="2"/>
  <c r="F267" i="2"/>
  <c r="E267" i="2"/>
  <c r="D267" i="2"/>
  <c r="C267" i="2"/>
  <c r="B267" i="2"/>
  <c r="G266" i="2"/>
  <c r="F266" i="2"/>
  <c r="E266" i="2"/>
  <c r="D266" i="2"/>
  <c r="C266" i="2"/>
  <c r="B266" i="2"/>
  <c r="G265" i="2"/>
  <c r="F265" i="2"/>
  <c r="E265" i="2"/>
  <c r="D265" i="2"/>
  <c r="C265" i="2"/>
  <c r="B265" i="2"/>
  <c r="G264" i="2"/>
  <c r="F264" i="2"/>
  <c r="E264" i="2"/>
  <c r="D264" i="2"/>
  <c r="C264" i="2"/>
  <c r="B264" i="2"/>
  <c r="G263" i="2"/>
  <c r="F263" i="2"/>
  <c r="E263" i="2"/>
  <c r="D263" i="2"/>
  <c r="C263" i="2"/>
  <c r="B263" i="2"/>
  <c r="G262" i="2"/>
  <c r="F262" i="2"/>
  <c r="E262" i="2"/>
  <c r="D262" i="2"/>
  <c r="C262" i="2"/>
  <c r="B262" i="2"/>
  <c r="G261" i="2"/>
  <c r="F261" i="2"/>
  <c r="E261" i="2"/>
  <c r="D261" i="2"/>
  <c r="C261" i="2"/>
  <c r="B261" i="2"/>
  <c r="G260" i="2"/>
  <c r="F260" i="2"/>
  <c r="E260" i="2"/>
  <c r="D260" i="2"/>
  <c r="C260" i="2"/>
  <c r="B260" i="2"/>
  <c r="G259" i="2"/>
  <c r="F259" i="2"/>
  <c r="E259" i="2"/>
  <c r="D259" i="2"/>
  <c r="C259" i="2"/>
  <c r="B259" i="2"/>
  <c r="G258" i="2"/>
  <c r="F258" i="2"/>
  <c r="E258" i="2"/>
  <c r="D258" i="2"/>
  <c r="C258" i="2"/>
  <c r="B258" i="2"/>
  <c r="G257" i="2"/>
  <c r="F257" i="2"/>
  <c r="E257" i="2"/>
  <c r="D257" i="2"/>
  <c r="C257" i="2"/>
  <c r="B257" i="2"/>
  <c r="G256" i="2"/>
  <c r="F256" i="2"/>
  <c r="E256" i="2"/>
  <c r="D256" i="2"/>
  <c r="C256" i="2"/>
  <c r="B256" i="2"/>
  <c r="G255" i="2"/>
  <c r="F255" i="2"/>
  <c r="E255" i="2"/>
  <c r="D255" i="2"/>
  <c r="C255" i="2"/>
  <c r="B255" i="2"/>
  <c r="E248" i="2"/>
  <c r="E247" i="2"/>
  <c r="E246" i="2"/>
  <c r="E245" i="2"/>
  <c r="E244" i="2"/>
  <c r="E243" i="2"/>
  <c r="E234" i="2"/>
  <c r="E233" i="2"/>
  <c r="E232" i="2"/>
  <c r="E231" i="2"/>
  <c r="E230" i="2"/>
  <c r="E229" i="2"/>
  <c r="E224" i="2"/>
  <c r="E223" i="2"/>
  <c r="E222" i="2"/>
  <c r="E221" i="2"/>
  <c r="E220" i="2"/>
  <c r="E219" i="2"/>
  <c r="E213" i="2"/>
  <c r="E212" i="2"/>
  <c r="E211" i="2"/>
  <c r="E210" i="2"/>
  <c r="E209" i="2"/>
  <c r="E208" i="2"/>
  <c r="E203" i="2"/>
  <c r="E202" i="2"/>
  <c r="E201" i="2"/>
  <c r="E200" i="2"/>
  <c r="E199" i="2"/>
  <c r="E198" i="2"/>
  <c r="E193" i="2"/>
  <c r="E192" i="2"/>
  <c r="E191" i="2"/>
  <c r="E190" i="2"/>
  <c r="E189" i="2"/>
  <c r="E188" i="2"/>
  <c r="E183" i="2"/>
  <c r="E182" i="2"/>
  <c r="E181" i="2"/>
  <c r="E180" i="2"/>
  <c r="E179" i="2"/>
  <c r="E178" i="2"/>
  <c r="E173" i="2"/>
  <c r="E172" i="2"/>
  <c r="E171" i="2"/>
  <c r="E170" i="2"/>
  <c r="E169" i="2"/>
  <c r="E168" i="2"/>
  <c r="E163" i="2"/>
  <c r="E162" i="2"/>
  <c r="E161" i="2"/>
  <c r="E160" i="2"/>
  <c r="E159" i="2"/>
  <c r="E158" i="2"/>
  <c r="G153" i="2"/>
  <c r="F153" i="2"/>
  <c r="E153" i="2"/>
  <c r="D153" i="2"/>
  <c r="C153" i="2"/>
  <c r="B153" i="2"/>
  <c r="G140" i="2"/>
  <c r="F140" i="2"/>
  <c r="E140" i="2"/>
  <c r="D140" i="2"/>
  <c r="C140" i="2"/>
  <c r="B140" i="2"/>
  <c r="G135" i="2"/>
  <c r="F135" i="2"/>
  <c r="E135" i="2"/>
  <c r="D135" i="2"/>
  <c r="C135" i="2"/>
  <c r="B135" i="2"/>
  <c r="G126" i="2"/>
  <c r="F126" i="2"/>
  <c r="E126" i="2"/>
  <c r="D126" i="2"/>
  <c r="C126" i="2"/>
  <c r="B126" i="2"/>
  <c r="F108" i="2"/>
  <c r="E108" i="2"/>
  <c r="D108" i="2"/>
  <c r="F107" i="2"/>
  <c r="E107" i="2"/>
  <c r="D107" i="2"/>
  <c r="F106" i="2"/>
  <c r="E106" i="2"/>
  <c r="D106" i="2"/>
  <c r="F105" i="2"/>
  <c r="E105" i="2"/>
  <c r="D105" i="2"/>
  <c r="F104" i="2"/>
  <c r="E104" i="2"/>
  <c r="D104" i="2"/>
  <c r="F103" i="2"/>
  <c r="E103" i="2"/>
  <c r="D103" i="2"/>
  <c r="F102" i="2"/>
  <c r="E102" i="2"/>
  <c r="D102" i="2"/>
  <c r="F101" i="2"/>
  <c r="E101" i="2"/>
  <c r="D101" i="2"/>
  <c r="F100" i="2"/>
  <c r="E100" i="2"/>
  <c r="D100" i="2"/>
  <c r="F99" i="2"/>
  <c r="E99" i="2"/>
  <c r="D99" i="2"/>
  <c r="F98" i="2"/>
  <c r="E98" i="2"/>
  <c r="D98" i="2"/>
  <c r="F97" i="2"/>
  <c r="E97" i="2"/>
  <c r="D97" i="2"/>
  <c r="F96" i="2"/>
  <c r="E96" i="2"/>
  <c r="D96" i="2"/>
  <c r="F95" i="2"/>
  <c r="E95" i="2"/>
  <c r="D95" i="2"/>
  <c r="F94" i="2"/>
  <c r="E94" i="2"/>
  <c r="D94" i="2"/>
  <c r="F93" i="2"/>
  <c r="E93" i="2"/>
  <c r="D93" i="2"/>
  <c r="F92" i="2"/>
  <c r="E92" i="2"/>
  <c r="D92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H79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C31" i="2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E30" i="2"/>
  <c r="D30" i="2"/>
  <c r="E29" i="2"/>
  <c r="D29" i="2"/>
  <c r="E28" i="2"/>
  <c r="D28" i="2"/>
  <c r="E27" i="2"/>
  <c r="D27" i="2"/>
  <c r="E26" i="2"/>
  <c r="D26" i="2"/>
  <c r="G19" i="2"/>
  <c r="F19" i="2"/>
  <c r="E19" i="2"/>
  <c r="D19" i="2"/>
  <c r="G18" i="2"/>
  <c r="F18" i="2"/>
  <c r="E18" i="2"/>
  <c r="D18" i="2"/>
  <c r="G17" i="2"/>
  <c r="F17" i="2"/>
  <c r="E17" i="2"/>
  <c r="D17" i="2"/>
  <c r="H12" i="2"/>
  <c r="G12" i="2"/>
  <c r="F12" i="2"/>
  <c r="E12" i="2"/>
  <c r="D12" i="2"/>
  <c r="C12" i="2"/>
  <c r="B12" i="2"/>
  <c r="H11" i="2"/>
  <c r="G11" i="2"/>
  <c r="F11" i="2"/>
  <c r="E11" i="2"/>
  <c r="D11" i="2"/>
  <c r="C11" i="2"/>
  <c r="B11" i="2"/>
  <c r="H10" i="2"/>
  <c r="G10" i="2"/>
  <c r="F10" i="2"/>
  <c r="E10" i="2"/>
  <c r="D10" i="2"/>
  <c r="C10" i="2"/>
  <c r="B10" i="2"/>
  <c r="H6" i="2"/>
  <c r="B2" i="2"/>
  <c r="C83" i="2" s="1"/>
  <c r="C24" i="2" l="1"/>
  <c r="D343" i="2"/>
</calcChain>
</file>

<file path=xl/sharedStrings.xml><?xml version="1.0" encoding="utf-8"?>
<sst xmlns="http://schemas.openxmlformats.org/spreadsheetml/2006/main" count="1254" uniqueCount="416">
  <si>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</si>
  <si>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</si>
  <si>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</si>
  <si>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</si>
  <si>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</si>
  <si>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</si>
  <si>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</si>
  <si>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</si>
  <si>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</si>
  <si>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</si>
  <si>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</si>
  <si>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</si>
  <si>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</si>
  <si>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</si>
  <si>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</si>
  <si>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</si>
  <si>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</si>
  <si>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</si>
  <si>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</si>
  <si>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</si>
  <si>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</si>
  <si>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</si>
  <si>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</si>
  <si>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</si>
  <si>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</si>
  <si>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</si>
  <si>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</si>
  <si>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</si>
  <si>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</si>
  <si>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</si>
  <si>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</si>
  <si>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</si>
  <si>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</si>
  <si>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</si>
  <si>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</si>
  <si>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</si>
  <si>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</si>
  <si>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</si>
  <si>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</si>
  <si>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</si>
  <si>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</si>
  <si>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</si>
  <si>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</si>
  <si>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</si>
  <si>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</si>
  <si>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</si>
  <si>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</si>
  <si>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</si>
  <si>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</si>
  <si>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</si>
  <si>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</si>
  <si>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</si>
  <si>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</si>
  <si>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</si>
  <si>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</si>
  <si>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</si>
  <si>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</si>
  <si>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</si>
  <si>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</si>
  <si>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</si>
  <si>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</si>
  <si>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</si>
  <si>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</si>
  <si>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</si>
  <si>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</si>
  <si>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</si>
  <si>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</si>
  <si>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</si>
  <si>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</si>
  <si>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</si>
  <si>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</si>
  <si>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</si>
  <si>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</si>
  <si>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</si>
  <si>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</si>
  <si>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</si>
  <si>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</si>
  <si>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</si>
  <si>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</si>
  <si>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</si>
  <si>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</si>
  <si>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</si>
  <si>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</si>
  <si>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</si>
  <si>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</si>
  <si>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</si>
  <si>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</si>
  <si>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</si>
  <si>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</si>
  <si>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</si>
  <si>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</si>
  <si>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</si>
  <si>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</si>
  <si>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</si>
  <si>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</si>
  <si>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</si>
  <si>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</si>
  <si>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</si>
  <si>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</si>
  <si>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</si>
  <si>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</si>
  <si>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</si>
  <si>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</si>
  <si>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</si>
  <si>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</si>
  <si>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</si>
  <si>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</si>
  <si>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</si>
  <si>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</si>
  <si>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</si>
  <si>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</si>
  <si>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</si>
  <si>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</si>
  <si>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</si>
  <si>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</si>
  <si>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</si>
  <si>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</si>
  <si>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</si>
  <si>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</si>
  <si>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</si>
  <si>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</si>
  <si>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</si>
  <si>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</si>
  <si>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</si>
  <si>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</si>
  <si>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</si>
  <si>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</si>
  <si>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</si>
  <si>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</si>
  <si>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</si>
  <si>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</si>
  <si>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</si>
  <si>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</si>
  <si>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</si>
  <si>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</si>
  <si>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</si>
  <si>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</si>
  <si>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</si>
  <si>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</si>
  <si>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</si>
  <si>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</si>
  <si>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</si>
  <si>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</si>
  <si>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</si>
  <si>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</si>
  <si>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</si>
  <si>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</si>
  <si>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</si>
  <si>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</si>
  <si>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</si>
  <si>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</si>
  <si>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</si>
  <si>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</si>
  <si>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</si>
  <si>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</si>
  <si>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</si>
  <si>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</si>
  <si>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</si>
  <si>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</si>
  <si>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</si>
  <si>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</si>
  <si>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</si>
  <si>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</si>
  <si>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</si>
  <si>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</si>
  <si>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</si>
  <si>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</si>
  <si>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</si>
  <si>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</si>
  <si>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</si>
  <si>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</si>
  <si>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</si>
  <si>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</si>
  <si>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</si>
  <si>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</si>
  <si>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</si>
  <si>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</si>
  <si>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</si>
  <si>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</si>
  <si>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</si>
  <si>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</si>
  <si>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</si>
  <si>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</si>
  <si>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</si>
  <si>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</si>
  <si>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</si>
  <si>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</si>
  <si>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</si>
  <si>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</si>
  <si>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</si>
  <si>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</si>
  <si>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</si>
  <si>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</si>
  <si>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</si>
  <si>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</si>
  <si>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</si>
  <si>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</si>
  <si>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</si>
  <si>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</si>
  <si>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</si>
  <si>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</si>
  <si>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</si>
  <si>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</si>
  <si>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</si>
  <si>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</si>
  <si>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</si>
  <si>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</si>
  <si>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</si>
  <si>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</si>
  <si>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</si>
  <si>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</si>
  <si>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</si>
  <si>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</si>
  <si>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</si>
  <si>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</si>
  <si>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</si>
  <si>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</si>
  <si>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</si>
  <si>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</si>
  <si>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</si>
  <si>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</si>
  <si>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</si>
  <si>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</si>
  <si>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</si>
  <si>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</si>
  <si>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</si>
  <si>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</si>
  <si>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</si>
  <si>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</si>
  <si>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</si>
  <si>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</si>
  <si>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</si>
  <si>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</si>
  <si>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</si>
  <si>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</si>
  <si>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</si>
  <si>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</si>
  <si>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</si>
  <si>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</si>
  <si>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</si>
  <si>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</si>
  <si>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</si>
  <si>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</si>
  <si>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</si>
  <si>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</si>
  <si>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</si>
  <si>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</si>
  <si>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</si>
  <si>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</si>
  <si>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</si>
  <si>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</si>
  <si>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</si>
  <si>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</si>
  <si>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</si>
  <si>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</si>
  <si>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</si>
  <si>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</si>
  <si>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</si>
  <si>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</si>
  <si>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</si>
  <si>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</si>
  <si>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</si>
  <si>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</si>
  <si>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</si>
  <si>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</si>
  <si>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</si>
  <si>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</si>
  <si>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</si>
  <si>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</si>
  <si>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</si>
  <si>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</si>
  <si>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</si>
  <si>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</si>
  <si>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</si>
  <si>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</si>
  <si>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</si>
  <si>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</si>
  <si>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</si>
  <si>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</si>
  <si>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</si>
  <si>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</si>
  <si>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</si>
  <si>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</si>
  <si>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</si>
  <si>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</si>
  <si>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</si>
  <si>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</si>
  <si>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</si>
  <si>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</si>
  <si>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</si>
  <si>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</si>
  <si>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</si>
  <si>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</si>
  <si>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</si>
  <si>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</si>
  <si>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</si>
  <si>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</si>
  <si>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</si>
  <si>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</si>
  <si>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</si>
  <si>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</si>
  <si>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</si>
  <si>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</si>
  <si>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</si>
  <si>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</si>
  <si>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</si>
  <si>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</si>
  <si>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</si>
  <si>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</si>
  <si>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</si>
  <si>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</si>
  <si>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</si>
  <si>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</si>
  <si>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</si>
  <si>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</si>
  <si>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</si>
  <si>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</si>
  <si>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</si>
  <si>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</si>
  <si>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</si>
  <si>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</si>
  <si>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</si>
  <si>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</si>
  <si>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</si>
  <si>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</si>
  <si>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</si>
  <si>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</si>
  <si>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</si>
  <si>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</si>
  <si>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</si>
  <si>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</si>
  <si>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</si>
  <si>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</si>
  <si>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</si>
  <si>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</si>
  <si>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</si>
  <si>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</si>
  <si>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</si>
  <si>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</si>
  <si>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</si>
  <si>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</si>
  <si>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</si>
  <si>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</si>
  <si>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</si>
  <si>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</si>
  <si>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</si>
  <si>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</si>
  <si>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</si>
  <si>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</si>
  <si>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</si>
  <si>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</si>
  <si>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</si>
  <si>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</si>
  <si>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</si>
  <si>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</si>
  <si>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</si>
  <si>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</si>
  <si>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</si>
  <si>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</si>
  <si>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</si>
  <si>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</si>
  <si>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</si>
  <si>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</si>
  <si>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</si>
  <si>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</si>
  <si>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</si>
  <si>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</si>
  <si>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</si>
  <si>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</si>
  <si>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</si>
  <si>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</si>
  <si>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</si>
  <si>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</si>
  <si>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</si>
  <si>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</si>
  <si>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</si>
  <si>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</si>
  <si>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</si>
  <si>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</si>
  <si>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</si>
  <si>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</si>
  <si>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</si>
  <si>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</si>
  <si>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</si>
  <si>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</si>
  <si>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</si>
  <si>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</si>
  <si>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</si>
  <si>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</si>
  <si>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</si>
  <si>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</si>
  <si>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</si>
  <si>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</si>
  <si>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</si>
  <si>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</si>
  <si>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</si>
  <si>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</si>
  <si>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</si>
  <si>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</si>
  <si>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</si>
  <si>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</si>
  <si>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</si>
  <si>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</si>
  <si>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</si>
  <si>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</si>
  <si>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</si>
  <si>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</si>
  <si>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675.4 GWh</t>
  </si>
  <si>
    <t>07/04/2025</t>
  </si>
  <si>
    <t>08/04/2025</t>
  </si>
  <si>
    <t>09/04/2025</t>
  </si>
  <si>
    <t>10/04/2025</t>
  </si>
  <si>
    <t>11/04/2025</t>
  </si>
  <si>
    <t>12/04/2025</t>
  </si>
  <si>
    <t>13/04/2025</t>
  </si>
  <si>
    <t>1938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</si>
</sst>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813EAEF-FB8A-4328-96C4-E4BF9057712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5-41AD-B426-2C9C0C5C23ED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85-41AD-B426-2C9C0C5C2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F1C-A40F-C4D5ABA0D233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C3-4F1C-A40F-C4D5ABA0D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1016.8415470700002</c:v>
                </c:pt>
                <c:pt idx="1">
                  <c:v>894.55959803000019</c:v>
                </c:pt>
                <c:pt idx="2">
                  <c:v>819.89878382999984</c:v>
                </c:pt>
                <c:pt idx="3">
                  <c:v>802.13870182999983</c:v>
                </c:pt>
                <c:pt idx="4">
                  <c:v>822.10576514000002</c:v>
                </c:pt>
                <c:pt idx="5">
                  <c:v>1053.6924534099999</c:v>
                </c:pt>
                <c:pt idx="6">
                  <c:v>1285.6254226100009</c:v>
                </c:pt>
                <c:pt idx="7">
                  <c:v>1566.3417943899997</c:v>
                </c:pt>
                <c:pt idx="8">
                  <c:v>1643.500385679999</c:v>
                </c:pt>
                <c:pt idx="9">
                  <c:v>1343.5079453600001</c:v>
                </c:pt>
                <c:pt idx="10">
                  <c:v>1296.1251369100003</c:v>
                </c:pt>
                <c:pt idx="11">
                  <c:v>1173.4419615700001</c:v>
                </c:pt>
                <c:pt idx="12">
                  <c:v>1164.66253018</c:v>
                </c:pt>
                <c:pt idx="13">
                  <c:v>1116.98003124</c:v>
                </c:pt>
                <c:pt idx="14">
                  <c:v>1135.0227143000002</c:v>
                </c:pt>
                <c:pt idx="15">
                  <c:v>1140.7036292900002</c:v>
                </c:pt>
                <c:pt idx="16">
                  <c:v>1159.3309562100003</c:v>
                </c:pt>
                <c:pt idx="17">
                  <c:v>1362.7731283400003</c:v>
                </c:pt>
                <c:pt idx="18">
                  <c:v>1528.3045596799998</c:v>
                </c:pt>
                <c:pt idx="19">
                  <c:v>1648.7062160400001</c:v>
                </c:pt>
                <c:pt idx="20">
                  <c:v>1683.8051170199999</c:v>
                </c:pt>
                <c:pt idx="21">
                  <c:v>1696.1848562600005</c:v>
                </c:pt>
                <c:pt idx="22">
                  <c:v>1620.1348439900007</c:v>
                </c:pt>
                <c:pt idx="23">
                  <c:v>1421.47651548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A3B-4B31-BF61-767D413AABB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748.60254707000013</c:v>
                </c:pt>
                <c:pt idx="1">
                  <c:v>634.15359803000024</c:v>
                </c:pt>
                <c:pt idx="2">
                  <c:v>572.76778382999987</c:v>
                </c:pt>
                <c:pt idx="3">
                  <c:v>552.4717018299998</c:v>
                </c:pt>
                <c:pt idx="4">
                  <c:v>558.05276514000002</c:v>
                </c:pt>
                <c:pt idx="5">
                  <c:v>620.47445340999991</c:v>
                </c:pt>
                <c:pt idx="6">
                  <c:v>816.31942261000086</c:v>
                </c:pt>
                <c:pt idx="7">
                  <c:v>1056.7567943899996</c:v>
                </c:pt>
                <c:pt idx="8">
                  <c:v>1079.9113856799991</c:v>
                </c:pt>
                <c:pt idx="9">
                  <c:v>1028.17494536</c:v>
                </c:pt>
                <c:pt idx="10">
                  <c:v>945.93913691000034</c:v>
                </c:pt>
                <c:pt idx="11">
                  <c:v>890.17296157000021</c:v>
                </c:pt>
                <c:pt idx="12">
                  <c:v>865.08053017999998</c:v>
                </c:pt>
                <c:pt idx="13">
                  <c:v>877.77803124000002</c:v>
                </c:pt>
                <c:pt idx="14">
                  <c:v>879.97071430000017</c:v>
                </c:pt>
                <c:pt idx="15">
                  <c:v>876.97962929000016</c:v>
                </c:pt>
                <c:pt idx="16">
                  <c:v>904.38095621000036</c:v>
                </c:pt>
                <c:pt idx="17">
                  <c:v>989.54312834000029</c:v>
                </c:pt>
                <c:pt idx="18">
                  <c:v>1115.8275596799999</c:v>
                </c:pt>
                <c:pt idx="19">
                  <c:v>1283.82621604</c:v>
                </c:pt>
                <c:pt idx="20">
                  <c:v>1377.9031170199999</c:v>
                </c:pt>
                <c:pt idx="21">
                  <c:v>1310.4738562600005</c:v>
                </c:pt>
                <c:pt idx="22">
                  <c:v>1137.5378439900007</c:v>
                </c:pt>
                <c:pt idx="23">
                  <c:v>889.42651548000003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A3B-4B31-BF61-767D413AABB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268.23900000000003</c:v>
                </c:pt>
                <c:pt idx="1">
                  <c:v>260.40599999999995</c:v>
                </c:pt>
                <c:pt idx="2">
                  <c:v>247.13100000000003</c:v>
                </c:pt>
                <c:pt idx="3">
                  <c:v>249.66699999999997</c:v>
                </c:pt>
                <c:pt idx="4">
                  <c:v>264.053</c:v>
                </c:pt>
                <c:pt idx="5">
                  <c:v>433.21799999999996</c:v>
                </c:pt>
                <c:pt idx="6">
                  <c:v>469.30599999999998</c:v>
                </c:pt>
                <c:pt idx="7">
                  <c:v>509.58500000000004</c:v>
                </c:pt>
                <c:pt idx="8">
                  <c:v>563.58900000000006</c:v>
                </c:pt>
                <c:pt idx="9">
                  <c:v>315.33300000000003</c:v>
                </c:pt>
                <c:pt idx="10">
                  <c:v>350.18599999999992</c:v>
                </c:pt>
                <c:pt idx="11">
                  <c:v>283.26899999999989</c:v>
                </c:pt>
                <c:pt idx="12">
                  <c:v>299.58199999999999</c:v>
                </c:pt>
                <c:pt idx="13">
                  <c:v>239.202</c:v>
                </c:pt>
                <c:pt idx="14">
                  <c:v>255.05200000000002</c:v>
                </c:pt>
                <c:pt idx="15">
                  <c:v>263.72400000000005</c:v>
                </c:pt>
                <c:pt idx="16">
                  <c:v>254.94999999999996</c:v>
                </c:pt>
                <c:pt idx="17">
                  <c:v>373.23</c:v>
                </c:pt>
                <c:pt idx="18">
                  <c:v>412.47699999999998</c:v>
                </c:pt>
                <c:pt idx="19">
                  <c:v>364.88</c:v>
                </c:pt>
                <c:pt idx="20">
                  <c:v>305.90200000000004</c:v>
                </c:pt>
                <c:pt idx="21">
                  <c:v>385.71100000000001</c:v>
                </c:pt>
                <c:pt idx="22">
                  <c:v>482.59700000000004</c:v>
                </c:pt>
                <c:pt idx="23">
                  <c:v>532.04999999999995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A3B-4B31-BF61-767D413AA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0-4E70-860E-93F1A6572C9F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0-4E70-860E-93F1A6572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777.45</c:v>
                </c:pt>
                <c:pt idx="1">
                  <c:v>658.81</c:v>
                </c:pt>
                <c:pt idx="2">
                  <c:v>615.94000000000005</c:v>
                </c:pt>
                <c:pt idx="3">
                  <c:v>609.44000000000005</c:v>
                </c:pt>
                <c:pt idx="4">
                  <c:v>616.17999999999995</c:v>
                </c:pt>
                <c:pt idx="5">
                  <c:v>677.92</c:v>
                </c:pt>
                <c:pt idx="6">
                  <c:v>1026.83</c:v>
                </c:pt>
                <c:pt idx="7">
                  <c:v>1329.36</c:v>
                </c:pt>
                <c:pt idx="8">
                  <c:v>1354.64</c:v>
                </c:pt>
                <c:pt idx="9">
                  <c:v>1216.72</c:v>
                </c:pt>
                <c:pt idx="10">
                  <c:v>994</c:v>
                </c:pt>
                <c:pt idx="11">
                  <c:v>925.7</c:v>
                </c:pt>
                <c:pt idx="12">
                  <c:v>912.83</c:v>
                </c:pt>
                <c:pt idx="13">
                  <c:v>921.24</c:v>
                </c:pt>
                <c:pt idx="14">
                  <c:v>936.63</c:v>
                </c:pt>
                <c:pt idx="15">
                  <c:v>946.12</c:v>
                </c:pt>
                <c:pt idx="16">
                  <c:v>971.62</c:v>
                </c:pt>
                <c:pt idx="17">
                  <c:v>1027.4000000000001</c:v>
                </c:pt>
                <c:pt idx="18">
                  <c:v>1311.66</c:v>
                </c:pt>
                <c:pt idx="19">
                  <c:v>1554.23</c:v>
                </c:pt>
                <c:pt idx="20">
                  <c:v>1615.68</c:v>
                </c:pt>
                <c:pt idx="21">
                  <c:v>1500.5</c:v>
                </c:pt>
                <c:pt idx="22">
                  <c:v>1174.1400000000001</c:v>
                </c:pt>
                <c:pt idx="23">
                  <c:v>965.1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4-4AD5-BAD8-777B5F158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663.17</c:v>
                </c:pt>
                <c:pt idx="1">
                  <c:v>585.92999999999995</c:v>
                </c:pt>
                <c:pt idx="2">
                  <c:v>553.27</c:v>
                </c:pt>
                <c:pt idx="3">
                  <c:v>541.96</c:v>
                </c:pt>
                <c:pt idx="4">
                  <c:v>553.25</c:v>
                </c:pt>
                <c:pt idx="5">
                  <c:v>604.61</c:v>
                </c:pt>
                <c:pt idx="6">
                  <c:v>754.83</c:v>
                </c:pt>
                <c:pt idx="7">
                  <c:v>953.09</c:v>
                </c:pt>
                <c:pt idx="8">
                  <c:v>1026.72</c:v>
                </c:pt>
                <c:pt idx="9">
                  <c:v>1017.39</c:v>
                </c:pt>
                <c:pt idx="10">
                  <c:v>986.33</c:v>
                </c:pt>
                <c:pt idx="11">
                  <c:v>949.29</c:v>
                </c:pt>
                <c:pt idx="12">
                  <c:v>1020.97</c:v>
                </c:pt>
                <c:pt idx="13">
                  <c:v>1026.71</c:v>
                </c:pt>
                <c:pt idx="14">
                  <c:v>985.12</c:v>
                </c:pt>
                <c:pt idx="15">
                  <c:v>914.37</c:v>
                </c:pt>
                <c:pt idx="16">
                  <c:v>923.08</c:v>
                </c:pt>
                <c:pt idx="17">
                  <c:v>945.46</c:v>
                </c:pt>
                <c:pt idx="18">
                  <c:v>1010.59</c:v>
                </c:pt>
                <c:pt idx="19">
                  <c:v>1148.27</c:v>
                </c:pt>
                <c:pt idx="20">
                  <c:v>1193.3699999999999</c:v>
                </c:pt>
                <c:pt idx="21">
                  <c:v>1109.93</c:v>
                </c:pt>
                <c:pt idx="22">
                  <c:v>984.71</c:v>
                </c:pt>
                <c:pt idx="23">
                  <c:v>831.33</c:v>
                </c:pt>
                <c:pt idx="24">
                  <c:v>702.34</c:v>
                </c:pt>
                <c:pt idx="25">
                  <c:v>617.84</c:v>
                </c:pt>
                <c:pt idx="26">
                  <c:v>568.28</c:v>
                </c:pt>
                <c:pt idx="27">
                  <c:v>535.27</c:v>
                </c:pt>
                <c:pt idx="28">
                  <c:v>547.23</c:v>
                </c:pt>
                <c:pt idx="29">
                  <c:v>589.83000000000004</c:v>
                </c:pt>
                <c:pt idx="30">
                  <c:v>730.25</c:v>
                </c:pt>
                <c:pt idx="31">
                  <c:v>933.59</c:v>
                </c:pt>
                <c:pt idx="32">
                  <c:v>1043.78</c:v>
                </c:pt>
                <c:pt idx="33">
                  <c:v>1031.83</c:v>
                </c:pt>
                <c:pt idx="34">
                  <c:v>1024.56</c:v>
                </c:pt>
                <c:pt idx="35">
                  <c:v>917.61</c:v>
                </c:pt>
                <c:pt idx="36">
                  <c:v>858.27</c:v>
                </c:pt>
                <c:pt idx="37">
                  <c:v>847.11</c:v>
                </c:pt>
                <c:pt idx="38">
                  <c:v>867.19</c:v>
                </c:pt>
                <c:pt idx="39">
                  <c:v>869.93</c:v>
                </c:pt>
                <c:pt idx="40">
                  <c:v>953.16</c:v>
                </c:pt>
                <c:pt idx="41">
                  <c:v>949.2</c:v>
                </c:pt>
                <c:pt idx="42">
                  <c:v>1012.61</c:v>
                </c:pt>
                <c:pt idx="43">
                  <c:v>1183.27</c:v>
                </c:pt>
                <c:pt idx="44">
                  <c:v>1178.01</c:v>
                </c:pt>
                <c:pt idx="45">
                  <c:v>1084.94</c:v>
                </c:pt>
                <c:pt idx="46">
                  <c:v>955.95</c:v>
                </c:pt>
                <c:pt idx="47">
                  <c:v>808.01</c:v>
                </c:pt>
                <c:pt idx="48">
                  <c:v>625.84</c:v>
                </c:pt>
                <c:pt idx="49">
                  <c:v>561.09</c:v>
                </c:pt>
                <c:pt idx="50">
                  <c:v>536.17999999999995</c:v>
                </c:pt>
                <c:pt idx="51">
                  <c:v>535.79</c:v>
                </c:pt>
                <c:pt idx="52">
                  <c:v>547.97</c:v>
                </c:pt>
                <c:pt idx="53">
                  <c:v>590.88</c:v>
                </c:pt>
                <c:pt idx="54">
                  <c:v>714.31</c:v>
                </c:pt>
                <c:pt idx="55">
                  <c:v>885.83</c:v>
                </c:pt>
                <c:pt idx="56">
                  <c:v>941.27</c:v>
                </c:pt>
                <c:pt idx="57">
                  <c:v>893.52</c:v>
                </c:pt>
                <c:pt idx="58">
                  <c:v>833.45</c:v>
                </c:pt>
                <c:pt idx="59">
                  <c:v>751.71</c:v>
                </c:pt>
                <c:pt idx="60">
                  <c:v>740.74</c:v>
                </c:pt>
                <c:pt idx="61">
                  <c:v>801.78</c:v>
                </c:pt>
                <c:pt idx="62">
                  <c:v>801.67</c:v>
                </c:pt>
                <c:pt idx="63">
                  <c:v>795.25</c:v>
                </c:pt>
                <c:pt idx="64">
                  <c:v>821.34</c:v>
                </c:pt>
                <c:pt idx="65">
                  <c:v>861.95</c:v>
                </c:pt>
                <c:pt idx="66">
                  <c:v>964.89</c:v>
                </c:pt>
                <c:pt idx="67">
                  <c:v>1075.78</c:v>
                </c:pt>
                <c:pt idx="68">
                  <c:v>1108.71</c:v>
                </c:pt>
                <c:pt idx="69">
                  <c:v>1063.25</c:v>
                </c:pt>
                <c:pt idx="70">
                  <c:v>941.56</c:v>
                </c:pt>
                <c:pt idx="71">
                  <c:v>785.3</c:v>
                </c:pt>
                <c:pt idx="72">
                  <c:v>608.66</c:v>
                </c:pt>
                <c:pt idx="73">
                  <c:v>528.38</c:v>
                </c:pt>
                <c:pt idx="74">
                  <c:v>502.32</c:v>
                </c:pt>
                <c:pt idx="75">
                  <c:v>493</c:v>
                </c:pt>
                <c:pt idx="76">
                  <c:v>509.01</c:v>
                </c:pt>
                <c:pt idx="77">
                  <c:v>560.95000000000005</c:v>
                </c:pt>
                <c:pt idx="78">
                  <c:v>673.96</c:v>
                </c:pt>
                <c:pt idx="79">
                  <c:v>849.73</c:v>
                </c:pt>
                <c:pt idx="80">
                  <c:v>944.94</c:v>
                </c:pt>
                <c:pt idx="81">
                  <c:v>915.83</c:v>
                </c:pt>
                <c:pt idx="82">
                  <c:v>838.59</c:v>
                </c:pt>
                <c:pt idx="83">
                  <c:v>763.38</c:v>
                </c:pt>
                <c:pt idx="84">
                  <c:v>768.67</c:v>
                </c:pt>
                <c:pt idx="85">
                  <c:v>813.41</c:v>
                </c:pt>
                <c:pt idx="86">
                  <c:v>812.81</c:v>
                </c:pt>
                <c:pt idx="87">
                  <c:v>810.33</c:v>
                </c:pt>
                <c:pt idx="88">
                  <c:v>907.74</c:v>
                </c:pt>
                <c:pt idx="89">
                  <c:v>967.72</c:v>
                </c:pt>
                <c:pt idx="90">
                  <c:v>1047.1300000000001</c:v>
                </c:pt>
                <c:pt idx="91">
                  <c:v>1164.2</c:v>
                </c:pt>
                <c:pt idx="92">
                  <c:v>1199.77</c:v>
                </c:pt>
                <c:pt idx="93">
                  <c:v>1059.79</c:v>
                </c:pt>
                <c:pt idx="94">
                  <c:v>913.1</c:v>
                </c:pt>
                <c:pt idx="95">
                  <c:v>746.62</c:v>
                </c:pt>
                <c:pt idx="96">
                  <c:v>613.35</c:v>
                </c:pt>
                <c:pt idx="97">
                  <c:v>549.46</c:v>
                </c:pt>
                <c:pt idx="98">
                  <c:v>507.25</c:v>
                </c:pt>
                <c:pt idx="99">
                  <c:v>502.93</c:v>
                </c:pt>
                <c:pt idx="100">
                  <c:v>514.24</c:v>
                </c:pt>
                <c:pt idx="101">
                  <c:v>559.34</c:v>
                </c:pt>
                <c:pt idx="102">
                  <c:v>638.94000000000005</c:v>
                </c:pt>
                <c:pt idx="103">
                  <c:v>767.23</c:v>
                </c:pt>
                <c:pt idx="104">
                  <c:v>853.38</c:v>
                </c:pt>
                <c:pt idx="105">
                  <c:v>870.7</c:v>
                </c:pt>
                <c:pt idx="106">
                  <c:v>805.51</c:v>
                </c:pt>
                <c:pt idx="107">
                  <c:v>844.16</c:v>
                </c:pt>
                <c:pt idx="108">
                  <c:v>831.66</c:v>
                </c:pt>
                <c:pt idx="109">
                  <c:v>781.86</c:v>
                </c:pt>
                <c:pt idx="110">
                  <c:v>760.91</c:v>
                </c:pt>
                <c:pt idx="111">
                  <c:v>747.05</c:v>
                </c:pt>
                <c:pt idx="112">
                  <c:v>768.25</c:v>
                </c:pt>
                <c:pt idx="113">
                  <c:v>834.24</c:v>
                </c:pt>
                <c:pt idx="114">
                  <c:v>901.79</c:v>
                </c:pt>
                <c:pt idx="115">
                  <c:v>1023.19</c:v>
                </c:pt>
                <c:pt idx="116">
                  <c:v>1089.3900000000001</c:v>
                </c:pt>
                <c:pt idx="117">
                  <c:v>1034.1400000000001</c:v>
                </c:pt>
                <c:pt idx="118">
                  <c:v>962.3</c:v>
                </c:pt>
                <c:pt idx="119">
                  <c:v>807.47</c:v>
                </c:pt>
                <c:pt idx="120">
                  <c:v>696.36</c:v>
                </c:pt>
                <c:pt idx="121">
                  <c:v>601.25</c:v>
                </c:pt>
                <c:pt idx="122">
                  <c:v>561.77</c:v>
                </c:pt>
                <c:pt idx="123">
                  <c:v>554.05999999999995</c:v>
                </c:pt>
                <c:pt idx="124">
                  <c:v>555.16</c:v>
                </c:pt>
                <c:pt idx="125">
                  <c:v>572.86</c:v>
                </c:pt>
                <c:pt idx="126">
                  <c:v>649.44000000000005</c:v>
                </c:pt>
                <c:pt idx="127">
                  <c:v>754.25</c:v>
                </c:pt>
                <c:pt idx="128">
                  <c:v>880.76</c:v>
                </c:pt>
                <c:pt idx="129">
                  <c:v>933.41</c:v>
                </c:pt>
                <c:pt idx="130">
                  <c:v>931.28</c:v>
                </c:pt>
                <c:pt idx="131">
                  <c:v>942.85</c:v>
                </c:pt>
                <c:pt idx="132">
                  <c:v>925.28</c:v>
                </c:pt>
                <c:pt idx="133">
                  <c:v>889.11</c:v>
                </c:pt>
                <c:pt idx="134">
                  <c:v>905.32</c:v>
                </c:pt>
                <c:pt idx="135">
                  <c:v>969.02</c:v>
                </c:pt>
                <c:pt idx="136">
                  <c:v>962.87</c:v>
                </c:pt>
                <c:pt idx="137">
                  <c:v>1056.52</c:v>
                </c:pt>
                <c:pt idx="138">
                  <c:v>1094.19</c:v>
                </c:pt>
                <c:pt idx="139">
                  <c:v>1305.8</c:v>
                </c:pt>
                <c:pt idx="140">
                  <c:v>1395.96</c:v>
                </c:pt>
                <c:pt idx="141">
                  <c:v>1281.1199999999999</c:v>
                </c:pt>
                <c:pt idx="142">
                  <c:v>1154.47</c:v>
                </c:pt>
                <c:pt idx="143">
                  <c:v>993.67</c:v>
                </c:pt>
                <c:pt idx="144">
                  <c:v>801.86</c:v>
                </c:pt>
                <c:pt idx="145">
                  <c:v>711.63</c:v>
                </c:pt>
                <c:pt idx="146">
                  <c:v>667.47</c:v>
                </c:pt>
                <c:pt idx="147">
                  <c:v>651.46</c:v>
                </c:pt>
                <c:pt idx="148">
                  <c:v>655.41</c:v>
                </c:pt>
                <c:pt idx="149">
                  <c:v>717.01</c:v>
                </c:pt>
                <c:pt idx="150">
                  <c:v>823.74</c:v>
                </c:pt>
                <c:pt idx="151">
                  <c:v>1010.84</c:v>
                </c:pt>
                <c:pt idx="152">
                  <c:v>1091.58</c:v>
                </c:pt>
                <c:pt idx="153">
                  <c:v>1032.0899999999999</c:v>
                </c:pt>
                <c:pt idx="154">
                  <c:v>1032.18</c:v>
                </c:pt>
                <c:pt idx="155">
                  <c:v>948.25</c:v>
                </c:pt>
                <c:pt idx="156">
                  <c:v>873.31</c:v>
                </c:pt>
                <c:pt idx="157">
                  <c:v>885.84</c:v>
                </c:pt>
                <c:pt idx="158">
                  <c:v>872.33</c:v>
                </c:pt>
                <c:pt idx="159">
                  <c:v>870.9</c:v>
                </c:pt>
                <c:pt idx="160">
                  <c:v>914.71</c:v>
                </c:pt>
                <c:pt idx="161">
                  <c:v>915.87</c:v>
                </c:pt>
                <c:pt idx="162">
                  <c:v>996.36</c:v>
                </c:pt>
                <c:pt idx="163">
                  <c:v>1124.3599999999999</c:v>
                </c:pt>
                <c:pt idx="164">
                  <c:v>1170.27</c:v>
                </c:pt>
                <c:pt idx="165">
                  <c:v>1095.2</c:v>
                </c:pt>
                <c:pt idx="166">
                  <c:v>955.06</c:v>
                </c:pt>
                <c:pt idx="167">
                  <c:v>789.26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1D-45CF-8208-244EA2C11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A1D-45CF-8208-244EA2C11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DBF-995B-923F191F57D3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DBF-995B-923F191F5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B-4179-82E4-A8728914D8D0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DB-4179-82E4-A8728914D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6-4E2D-94B3-E7B44E901433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6-4E2D-94B3-E7B44E901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1016.8415470700002</c:v>
                </c:pt>
                <c:pt idx="1">
                  <c:v>894.55959803000019</c:v>
                </c:pt>
                <c:pt idx="2">
                  <c:v>819.89878382999984</c:v>
                </c:pt>
                <c:pt idx="3">
                  <c:v>802.13870182999983</c:v>
                </c:pt>
                <c:pt idx="4">
                  <c:v>822.10576514000002</c:v>
                </c:pt>
                <c:pt idx="5">
                  <c:v>1053.6924534099999</c:v>
                </c:pt>
                <c:pt idx="6">
                  <c:v>1285.6254226100009</c:v>
                </c:pt>
                <c:pt idx="7">
                  <c:v>1566.3417943899997</c:v>
                </c:pt>
                <c:pt idx="8">
                  <c:v>1643.500385679999</c:v>
                </c:pt>
                <c:pt idx="9">
                  <c:v>1343.5079453600001</c:v>
                </c:pt>
                <c:pt idx="10">
                  <c:v>1296.1251369100003</c:v>
                </c:pt>
                <c:pt idx="11">
                  <c:v>1173.4419615700001</c:v>
                </c:pt>
                <c:pt idx="12">
                  <c:v>1164.66253018</c:v>
                </c:pt>
                <c:pt idx="13">
                  <c:v>1116.98003124</c:v>
                </c:pt>
                <c:pt idx="14">
                  <c:v>1135.0227143000002</c:v>
                </c:pt>
                <c:pt idx="15">
                  <c:v>1140.7036292900002</c:v>
                </c:pt>
                <c:pt idx="16">
                  <c:v>1159.3309562100003</c:v>
                </c:pt>
                <c:pt idx="17">
                  <c:v>1362.7731283400003</c:v>
                </c:pt>
                <c:pt idx="18">
                  <c:v>1528.3045596799998</c:v>
                </c:pt>
                <c:pt idx="19">
                  <c:v>1648.7062160400001</c:v>
                </c:pt>
                <c:pt idx="20">
                  <c:v>1683.8051170199999</c:v>
                </c:pt>
                <c:pt idx="21">
                  <c:v>1696.1848562600005</c:v>
                </c:pt>
                <c:pt idx="22">
                  <c:v>1620.1348439900007</c:v>
                </c:pt>
                <c:pt idx="23">
                  <c:v>1421.47651548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D6B-403A-B610-2CEF0C0470C9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748.60254707000013</c:v>
                </c:pt>
                <c:pt idx="1">
                  <c:v>634.15359803000024</c:v>
                </c:pt>
                <c:pt idx="2">
                  <c:v>572.76778382999987</c:v>
                </c:pt>
                <c:pt idx="3">
                  <c:v>552.4717018299998</c:v>
                </c:pt>
                <c:pt idx="4">
                  <c:v>558.05276514000002</c:v>
                </c:pt>
                <c:pt idx="5">
                  <c:v>620.47445340999991</c:v>
                </c:pt>
                <c:pt idx="6">
                  <c:v>816.31942261000086</c:v>
                </c:pt>
                <c:pt idx="7">
                  <c:v>1056.7567943899996</c:v>
                </c:pt>
                <c:pt idx="8">
                  <c:v>1079.9113856799991</c:v>
                </c:pt>
                <c:pt idx="9">
                  <c:v>1028.17494536</c:v>
                </c:pt>
                <c:pt idx="10">
                  <c:v>945.93913691000034</c:v>
                </c:pt>
                <c:pt idx="11">
                  <c:v>890.17296157000021</c:v>
                </c:pt>
                <c:pt idx="12">
                  <c:v>865.08053017999998</c:v>
                </c:pt>
                <c:pt idx="13">
                  <c:v>877.77803124000002</c:v>
                </c:pt>
                <c:pt idx="14">
                  <c:v>879.97071430000017</c:v>
                </c:pt>
                <c:pt idx="15">
                  <c:v>876.97962929000016</c:v>
                </c:pt>
                <c:pt idx="16">
                  <c:v>904.38095621000036</c:v>
                </c:pt>
                <c:pt idx="17">
                  <c:v>989.54312834000029</c:v>
                </c:pt>
                <c:pt idx="18">
                  <c:v>1115.8275596799999</c:v>
                </c:pt>
                <c:pt idx="19">
                  <c:v>1283.82621604</c:v>
                </c:pt>
                <c:pt idx="20">
                  <c:v>1377.9031170199999</c:v>
                </c:pt>
                <c:pt idx="21">
                  <c:v>1310.4738562600005</c:v>
                </c:pt>
                <c:pt idx="22">
                  <c:v>1137.5378439900007</c:v>
                </c:pt>
                <c:pt idx="23">
                  <c:v>889.42651548000003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D6B-403A-B610-2CEF0C0470C9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268.23900000000003</c:v>
                </c:pt>
                <c:pt idx="1">
                  <c:v>260.40599999999995</c:v>
                </c:pt>
                <c:pt idx="2">
                  <c:v>247.13100000000003</c:v>
                </c:pt>
                <c:pt idx="3">
                  <c:v>249.66699999999997</c:v>
                </c:pt>
                <c:pt idx="4">
                  <c:v>264.053</c:v>
                </c:pt>
                <c:pt idx="5">
                  <c:v>433.21799999999996</c:v>
                </c:pt>
                <c:pt idx="6">
                  <c:v>469.30599999999998</c:v>
                </c:pt>
                <c:pt idx="7">
                  <c:v>509.58500000000004</c:v>
                </c:pt>
                <c:pt idx="8">
                  <c:v>563.58900000000006</c:v>
                </c:pt>
                <c:pt idx="9">
                  <c:v>315.33300000000003</c:v>
                </c:pt>
                <c:pt idx="10">
                  <c:v>350.18599999999992</c:v>
                </c:pt>
                <c:pt idx="11">
                  <c:v>283.26899999999989</c:v>
                </c:pt>
                <c:pt idx="12">
                  <c:v>299.58199999999999</c:v>
                </c:pt>
                <c:pt idx="13">
                  <c:v>239.202</c:v>
                </c:pt>
                <c:pt idx="14">
                  <c:v>255.05200000000002</c:v>
                </c:pt>
                <c:pt idx="15">
                  <c:v>263.72400000000005</c:v>
                </c:pt>
                <c:pt idx="16">
                  <c:v>254.94999999999996</c:v>
                </c:pt>
                <c:pt idx="17">
                  <c:v>373.23</c:v>
                </c:pt>
                <c:pt idx="18">
                  <c:v>412.47699999999998</c:v>
                </c:pt>
                <c:pt idx="19">
                  <c:v>364.88</c:v>
                </c:pt>
                <c:pt idx="20">
                  <c:v>305.90200000000004</c:v>
                </c:pt>
                <c:pt idx="21">
                  <c:v>385.71100000000001</c:v>
                </c:pt>
                <c:pt idx="22">
                  <c:v>482.59700000000004</c:v>
                </c:pt>
                <c:pt idx="23">
                  <c:v>532.04999999999995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D6B-403A-B610-2CEF0C047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3-492D-B79C-94D067040018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53-492D-B79C-94D067040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777.45</c:v>
                </c:pt>
                <c:pt idx="1">
                  <c:v>658.81</c:v>
                </c:pt>
                <c:pt idx="2">
                  <c:v>615.94000000000005</c:v>
                </c:pt>
                <c:pt idx="3">
                  <c:v>609.44000000000005</c:v>
                </c:pt>
                <c:pt idx="4">
                  <c:v>616.17999999999995</c:v>
                </c:pt>
                <c:pt idx="5">
                  <c:v>677.92</c:v>
                </c:pt>
                <c:pt idx="6">
                  <c:v>1026.83</c:v>
                </c:pt>
                <c:pt idx="7">
                  <c:v>1329.36</c:v>
                </c:pt>
                <c:pt idx="8">
                  <c:v>1354.64</c:v>
                </c:pt>
                <c:pt idx="9">
                  <c:v>1216.72</c:v>
                </c:pt>
                <c:pt idx="10">
                  <c:v>994</c:v>
                </c:pt>
                <c:pt idx="11">
                  <c:v>925.7</c:v>
                </c:pt>
                <c:pt idx="12">
                  <c:v>912.83</c:v>
                </c:pt>
                <c:pt idx="13">
                  <c:v>921.24</c:v>
                </c:pt>
                <c:pt idx="14">
                  <c:v>936.63</c:v>
                </c:pt>
                <c:pt idx="15">
                  <c:v>946.12</c:v>
                </c:pt>
                <c:pt idx="16">
                  <c:v>971.62</c:v>
                </c:pt>
                <c:pt idx="17">
                  <c:v>1027.4000000000001</c:v>
                </c:pt>
                <c:pt idx="18">
                  <c:v>1311.66</c:v>
                </c:pt>
                <c:pt idx="19">
                  <c:v>1554.23</c:v>
                </c:pt>
                <c:pt idx="20">
                  <c:v>1615.68</c:v>
                </c:pt>
                <c:pt idx="21">
                  <c:v>1500.5</c:v>
                </c:pt>
                <c:pt idx="22">
                  <c:v>1174.1400000000001</c:v>
                </c:pt>
                <c:pt idx="23">
                  <c:v>965.1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5-486D-800E-D6C7F110E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663.17</c:v>
                </c:pt>
                <c:pt idx="1">
                  <c:v>585.92999999999995</c:v>
                </c:pt>
                <c:pt idx="2">
                  <c:v>553.27</c:v>
                </c:pt>
                <c:pt idx="3">
                  <c:v>541.96</c:v>
                </c:pt>
                <c:pt idx="4">
                  <c:v>553.25</c:v>
                </c:pt>
                <c:pt idx="5">
                  <c:v>604.61</c:v>
                </c:pt>
                <c:pt idx="6">
                  <c:v>754.83</c:v>
                </c:pt>
                <c:pt idx="7">
                  <c:v>953.09</c:v>
                </c:pt>
                <c:pt idx="8">
                  <c:v>1026.72</c:v>
                </c:pt>
                <c:pt idx="9">
                  <c:v>1017.39</c:v>
                </c:pt>
                <c:pt idx="10">
                  <c:v>986.33</c:v>
                </c:pt>
                <c:pt idx="11">
                  <c:v>949.29</c:v>
                </c:pt>
                <c:pt idx="12">
                  <c:v>1020.97</c:v>
                </c:pt>
                <c:pt idx="13">
                  <c:v>1026.71</c:v>
                </c:pt>
                <c:pt idx="14">
                  <c:v>985.12</c:v>
                </c:pt>
                <c:pt idx="15">
                  <c:v>914.37</c:v>
                </c:pt>
                <c:pt idx="16">
                  <c:v>923.08</c:v>
                </c:pt>
                <c:pt idx="17">
                  <c:v>945.46</c:v>
                </c:pt>
                <c:pt idx="18">
                  <c:v>1010.59</c:v>
                </c:pt>
                <c:pt idx="19">
                  <c:v>1148.27</c:v>
                </c:pt>
                <c:pt idx="20">
                  <c:v>1193.3699999999999</c:v>
                </c:pt>
                <c:pt idx="21">
                  <c:v>1109.93</c:v>
                </c:pt>
                <c:pt idx="22">
                  <c:v>984.71</c:v>
                </c:pt>
                <c:pt idx="23">
                  <c:v>831.33</c:v>
                </c:pt>
                <c:pt idx="24">
                  <c:v>702.34</c:v>
                </c:pt>
                <c:pt idx="25">
                  <c:v>617.84</c:v>
                </c:pt>
                <c:pt idx="26">
                  <c:v>568.28</c:v>
                </c:pt>
                <c:pt idx="27">
                  <c:v>535.27</c:v>
                </c:pt>
                <c:pt idx="28">
                  <c:v>547.23</c:v>
                </c:pt>
                <c:pt idx="29">
                  <c:v>589.83000000000004</c:v>
                </c:pt>
                <c:pt idx="30">
                  <c:v>730.25</c:v>
                </c:pt>
                <c:pt idx="31">
                  <c:v>933.59</c:v>
                </c:pt>
                <c:pt idx="32">
                  <c:v>1043.78</c:v>
                </c:pt>
                <c:pt idx="33">
                  <c:v>1031.83</c:v>
                </c:pt>
                <c:pt idx="34">
                  <c:v>1024.56</c:v>
                </c:pt>
                <c:pt idx="35">
                  <c:v>917.61</c:v>
                </c:pt>
                <c:pt idx="36">
                  <c:v>858.27</c:v>
                </c:pt>
                <c:pt idx="37">
                  <c:v>847.11</c:v>
                </c:pt>
                <c:pt idx="38">
                  <c:v>867.19</c:v>
                </c:pt>
                <c:pt idx="39">
                  <c:v>869.93</c:v>
                </c:pt>
                <c:pt idx="40">
                  <c:v>953.16</c:v>
                </c:pt>
                <c:pt idx="41">
                  <c:v>949.2</c:v>
                </c:pt>
                <c:pt idx="42">
                  <c:v>1012.61</c:v>
                </c:pt>
                <c:pt idx="43">
                  <c:v>1183.27</c:v>
                </c:pt>
                <c:pt idx="44">
                  <c:v>1178.01</c:v>
                </c:pt>
                <c:pt idx="45">
                  <c:v>1084.94</c:v>
                </c:pt>
                <c:pt idx="46">
                  <c:v>955.95</c:v>
                </c:pt>
                <c:pt idx="47">
                  <c:v>808.01</c:v>
                </c:pt>
                <c:pt idx="48">
                  <c:v>625.84</c:v>
                </c:pt>
                <c:pt idx="49">
                  <c:v>561.09</c:v>
                </c:pt>
                <c:pt idx="50">
                  <c:v>536.17999999999995</c:v>
                </c:pt>
                <c:pt idx="51">
                  <c:v>535.79</c:v>
                </c:pt>
                <c:pt idx="52">
                  <c:v>547.97</c:v>
                </c:pt>
                <c:pt idx="53">
                  <c:v>590.88</c:v>
                </c:pt>
                <c:pt idx="54">
                  <c:v>714.31</c:v>
                </c:pt>
                <c:pt idx="55">
                  <c:v>885.83</c:v>
                </c:pt>
                <c:pt idx="56">
                  <c:v>941.27</c:v>
                </c:pt>
                <c:pt idx="57">
                  <c:v>893.52</c:v>
                </c:pt>
                <c:pt idx="58">
                  <c:v>833.45</c:v>
                </c:pt>
                <c:pt idx="59">
                  <c:v>751.71</c:v>
                </c:pt>
                <c:pt idx="60">
                  <c:v>740.74</c:v>
                </c:pt>
                <c:pt idx="61">
                  <c:v>801.78</c:v>
                </c:pt>
                <c:pt idx="62">
                  <c:v>801.67</c:v>
                </c:pt>
                <c:pt idx="63">
                  <c:v>795.25</c:v>
                </c:pt>
                <c:pt idx="64">
                  <c:v>821.34</c:v>
                </c:pt>
                <c:pt idx="65">
                  <c:v>861.95</c:v>
                </c:pt>
                <c:pt idx="66">
                  <c:v>964.89</c:v>
                </c:pt>
                <c:pt idx="67">
                  <c:v>1075.78</c:v>
                </c:pt>
                <c:pt idx="68">
                  <c:v>1108.71</c:v>
                </c:pt>
                <c:pt idx="69">
                  <c:v>1063.25</c:v>
                </c:pt>
                <c:pt idx="70">
                  <c:v>941.56</c:v>
                </c:pt>
                <c:pt idx="71">
                  <c:v>785.3</c:v>
                </c:pt>
                <c:pt idx="72">
                  <c:v>608.66</c:v>
                </c:pt>
                <c:pt idx="73">
                  <c:v>528.38</c:v>
                </c:pt>
                <c:pt idx="74">
                  <c:v>502.32</c:v>
                </c:pt>
                <c:pt idx="75">
                  <c:v>493</c:v>
                </c:pt>
                <c:pt idx="76">
                  <c:v>509.01</c:v>
                </c:pt>
                <c:pt idx="77">
                  <c:v>560.95000000000005</c:v>
                </c:pt>
                <c:pt idx="78">
                  <c:v>673.96</c:v>
                </c:pt>
                <c:pt idx="79">
                  <c:v>849.73</c:v>
                </c:pt>
                <c:pt idx="80">
                  <c:v>944.94</c:v>
                </c:pt>
                <c:pt idx="81">
                  <c:v>915.83</c:v>
                </c:pt>
                <c:pt idx="82">
                  <c:v>838.59</c:v>
                </c:pt>
                <c:pt idx="83">
                  <c:v>763.38</c:v>
                </c:pt>
                <c:pt idx="84">
                  <c:v>768.67</c:v>
                </c:pt>
                <c:pt idx="85">
                  <c:v>813.41</c:v>
                </c:pt>
                <c:pt idx="86">
                  <c:v>812.81</c:v>
                </c:pt>
                <c:pt idx="87">
                  <c:v>810.33</c:v>
                </c:pt>
                <c:pt idx="88">
                  <c:v>907.74</c:v>
                </c:pt>
                <c:pt idx="89">
                  <c:v>967.72</c:v>
                </c:pt>
                <c:pt idx="90">
                  <c:v>1047.1300000000001</c:v>
                </c:pt>
                <c:pt idx="91">
                  <c:v>1164.2</c:v>
                </c:pt>
                <c:pt idx="92">
                  <c:v>1199.77</c:v>
                </c:pt>
                <c:pt idx="93">
                  <c:v>1059.79</c:v>
                </c:pt>
                <c:pt idx="94">
                  <c:v>913.1</c:v>
                </c:pt>
                <c:pt idx="95">
                  <c:v>746.62</c:v>
                </c:pt>
                <c:pt idx="96">
                  <c:v>613.35</c:v>
                </c:pt>
                <c:pt idx="97">
                  <c:v>549.46</c:v>
                </c:pt>
                <c:pt idx="98">
                  <c:v>507.25</c:v>
                </c:pt>
                <c:pt idx="99">
                  <c:v>502.93</c:v>
                </c:pt>
                <c:pt idx="100">
                  <c:v>514.24</c:v>
                </c:pt>
                <c:pt idx="101">
                  <c:v>559.34</c:v>
                </c:pt>
                <c:pt idx="102">
                  <c:v>638.94000000000005</c:v>
                </c:pt>
                <c:pt idx="103">
                  <c:v>767.23</c:v>
                </c:pt>
                <c:pt idx="104">
                  <c:v>853.38</c:v>
                </c:pt>
                <c:pt idx="105">
                  <c:v>870.7</c:v>
                </c:pt>
                <c:pt idx="106">
                  <c:v>805.51</c:v>
                </c:pt>
                <c:pt idx="107">
                  <c:v>844.16</c:v>
                </c:pt>
                <c:pt idx="108">
                  <c:v>831.66</c:v>
                </c:pt>
                <c:pt idx="109">
                  <c:v>781.86</c:v>
                </c:pt>
                <c:pt idx="110">
                  <c:v>760.91</c:v>
                </c:pt>
                <c:pt idx="111">
                  <c:v>747.05</c:v>
                </c:pt>
                <c:pt idx="112">
                  <c:v>768.25</c:v>
                </c:pt>
                <c:pt idx="113">
                  <c:v>834.24</c:v>
                </c:pt>
                <c:pt idx="114">
                  <c:v>901.79</c:v>
                </c:pt>
                <c:pt idx="115">
                  <c:v>1023.19</c:v>
                </c:pt>
                <c:pt idx="116">
                  <c:v>1089.3900000000001</c:v>
                </c:pt>
                <c:pt idx="117">
                  <c:v>1034.1400000000001</c:v>
                </c:pt>
                <c:pt idx="118">
                  <c:v>962.3</c:v>
                </c:pt>
                <c:pt idx="119">
                  <c:v>807.47</c:v>
                </c:pt>
                <c:pt idx="120">
                  <c:v>696.36</c:v>
                </c:pt>
                <c:pt idx="121">
                  <c:v>601.25</c:v>
                </c:pt>
                <c:pt idx="122">
                  <c:v>561.77</c:v>
                </c:pt>
                <c:pt idx="123">
                  <c:v>554.05999999999995</c:v>
                </c:pt>
                <c:pt idx="124">
                  <c:v>555.16</c:v>
                </c:pt>
                <c:pt idx="125">
                  <c:v>572.86</c:v>
                </c:pt>
                <c:pt idx="126">
                  <c:v>649.44000000000005</c:v>
                </c:pt>
                <c:pt idx="127">
                  <c:v>754.25</c:v>
                </c:pt>
                <c:pt idx="128">
                  <c:v>880.76</c:v>
                </c:pt>
                <c:pt idx="129">
                  <c:v>933.41</c:v>
                </c:pt>
                <c:pt idx="130">
                  <c:v>931.28</c:v>
                </c:pt>
                <c:pt idx="131">
                  <c:v>942.85</c:v>
                </c:pt>
                <c:pt idx="132">
                  <c:v>925.28</c:v>
                </c:pt>
                <c:pt idx="133">
                  <c:v>889.11</c:v>
                </c:pt>
                <c:pt idx="134">
                  <c:v>905.32</c:v>
                </c:pt>
                <c:pt idx="135">
                  <c:v>969.02</c:v>
                </c:pt>
                <c:pt idx="136">
                  <c:v>962.87</c:v>
                </c:pt>
                <c:pt idx="137">
                  <c:v>1056.52</c:v>
                </c:pt>
                <c:pt idx="138">
                  <c:v>1094.19</c:v>
                </c:pt>
                <c:pt idx="139">
                  <c:v>1305.8</c:v>
                </c:pt>
                <c:pt idx="140">
                  <c:v>1395.96</c:v>
                </c:pt>
                <c:pt idx="141">
                  <c:v>1281.1199999999999</c:v>
                </c:pt>
                <c:pt idx="142">
                  <c:v>1154.47</c:v>
                </c:pt>
                <c:pt idx="143">
                  <c:v>993.67</c:v>
                </c:pt>
                <c:pt idx="144">
                  <c:v>801.86</c:v>
                </c:pt>
                <c:pt idx="145">
                  <c:v>711.63</c:v>
                </c:pt>
                <c:pt idx="146">
                  <c:v>667.47</c:v>
                </c:pt>
                <c:pt idx="147">
                  <c:v>651.46</c:v>
                </c:pt>
                <c:pt idx="148">
                  <c:v>655.41</c:v>
                </c:pt>
                <c:pt idx="149">
                  <c:v>717.01</c:v>
                </c:pt>
                <c:pt idx="150">
                  <c:v>823.74</c:v>
                </c:pt>
                <c:pt idx="151">
                  <c:v>1010.84</c:v>
                </c:pt>
                <c:pt idx="152">
                  <c:v>1091.58</c:v>
                </c:pt>
                <c:pt idx="153">
                  <c:v>1032.0899999999999</c:v>
                </c:pt>
                <c:pt idx="154">
                  <c:v>1032.18</c:v>
                </c:pt>
                <c:pt idx="155">
                  <c:v>948.25</c:v>
                </c:pt>
                <c:pt idx="156">
                  <c:v>873.31</c:v>
                </c:pt>
                <c:pt idx="157">
                  <c:v>885.84</c:v>
                </c:pt>
                <c:pt idx="158">
                  <c:v>872.33</c:v>
                </c:pt>
                <c:pt idx="159">
                  <c:v>870.9</c:v>
                </c:pt>
                <c:pt idx="160">
                  <c:v>914.71</c:v>
                </c:pt>
                <c:pt idx="161">
                  <c:v>915.87</c:v>
                </c:pt>
                <c:pt idx="162">
                  <c:v>996.36</c:v>
                </c:pt>
                <c:pt idx="163">
                  <c:v>1124.3599999999999</c:v>
                </c:pt>
                <c:pt idx="164">
                  <c:v>1170.27</c:v>
                </c:pt>
                <c:pt idx="165">
                  <c:v>1095.2</c:v>
                </c:pt>
                <c:pt idx="166">
                  <c:v>955.06</c:v>
                </c:pt>
                <c:pt idx="167">
                  <c:v>789.26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96E-4F98-AEEB-4EE639198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96E-4F98-AEEB-4EE639198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0-45B7-A47D-9529FE231E6B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0-45B7-A47D-9529FE231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3-4459-9779-A2703E0BA31E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53-4459-9779-A2703E0BA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8-48E9-8569-6B5BED778879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8E9-8569-6B5BED778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4CE328BC-5604-4976-B2EC-473401577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6A0A4C4A-5C1D-43E9-BDBC-7D3F53373EE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9299B5C-F0D2-4856-8361-D4EC57D3E0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FB91113-DDF1-4DD5-9F27-BD7A71A02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B27A92-DCE1-4EFA-AC05-F16C08B98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54C9573-61F8-4D64-BE89-74B322EF4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D753316-7432-430F-B2C6-7D67C1B1C4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281061A-B914-4E84-A2D0-BB2233FB62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B32F274-D735-422C-97FE-4D9855B3F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E8530DE-C7AA-4EA7-84C5-20D457D60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2B62999F-5953-4B96-92C9-1D6EC6832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DB2F9866-4BCE-4BF1-B00C-38DFEDB6010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D3BDE7F-1B4D-4AFE-AE15-B28D49F577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4E0B3331-3CFE-472F-B8BA-78F350C1EC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E6EFEDA-C7DA-477F-A582-03926BF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92F961DE-1088-401B-8BA4-E27BB6C9A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D232DAA7-2C80-423D-923B-744B3CAF2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C9750EBB-892D-463C-B14C-343B69A55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D582DCF3-6396-4193-B65C-ED3038162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F7707002-D7DE-4A1D-8C25-91B031AA1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AF43C8EC-F364-4378-9B88-2B76D4B10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EEE89A-8034-4FA1-9AC8-603681DF909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3F5FD39D-1DB4-4850-8F13-419635CC0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559C736-40DB-4BD6-8B90-41374365933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848688A1-B975-4983-A66D-D2ADFDBE1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63DF33C-9529-41C2-B48D-249901FA51D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&#235;%20dh&#235;nave%2008_04_2025.xlsx" TargetMode="External"/><Relationship Id="rId1" Type="http://schemas.openxmlformats.org/officeDocument/2006/relationships/externalLinkPath" Target="/Users/e.ajeti/Desktop/Publikimi%20i%20t&#235;%20dh&#235;nave%2008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1_04_2025.xlsx" TargetMode="External"/><Relationship Id="rId1" Type="http://schemas.openxmlformats.org/officeDocument/2006/relationships/externalLinkPath" Target="Publikimi%20i%20t&#235;%20dh&#235;nave%2011_04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aldo.hyseni/AppData/Local/Microsoft/Windows/INetCache/Content.Outlook/Z26AB7I2/Publikimi%20te%20dhenave_11_02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07/04/2025</v>
          </cell>
          <cell r="C10" t="str">
            <v>08/04/2025</v>
          </cell>
          <cell r="D10" t="str">
            <v>09/04/2025</v>
          </cell>
          <cell r="E10" t="str">
            <v>10/04/2025</v>
          </cell>
          <cell r="F10" t="str">
            <v>11/04/2025</v>
          </cell>
          <cell r="G10" t="str">
            <v>12/04/2025</v>
          </cell>
          <cell r="H10" t="str">
            <v>13/04/2025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702.18502229000023</v>
          </cell>
          <cell r="E160">
            <v>37.27674415000007</v>
          </cell>
          <cell r="F160">
            <v>664.90827814000022</v>
          </cell>
        </row>
        <row r="161">
          <cell r="D161">
            <v>581.20388950000006</v>
          </cell>
          <cell r="E161">
            <v>-5.5183141699999965</v>
          </cell>
          <cell r="F161">
            <v>586.72220367</v>
          </cell>
        </row>
        <row r="162">
          <cell r="D162">
            <v>585.38731729999995</v>
          </cell>
          <cell r="E162">
            <v>55.682839529999995</v>
          </cell>
          <cell r="F162">
            <v>529.70447776999993</v>
          </cell>
        </row>
        <row r="163">
          <cell r="D163">
            <v>579.8627903900001</v>
          </cell>
          <cell r="E163">
            <v>76.725164769999992</v>
          </cell>
          <cell r="F163">
            <v>503.13762562000011</v>
          </cell>
        </row>
        <row r="164">
          <cell r="D164">
            <v>576.09394571999997</v>
          </cell>
          <cell r="E164">
            <v>75.341076050000055</v>
          </cell>
          <cell r="F164">
            <v>500.75286966999988</v>
          </cell>
        </row>
        <row r="165">
          <cell r="D165">
            <v>581.53069840000001</v>
          </cell>
          <cell r="E165">
            <v>48.564799439999973</v>
          </cell>
          <cell r="F165">
            <v>532.96589896</v>
          </cell>
        </row>
        <row r="166">
          <cell r="D166">
            <v>642.24428174999991</v>
          </cell>
          <cell r="E166">
            <v>45.712886080000004</v>
          </cell>
          <cell r="F166">
            <v>596.53139566999994</v>
          </cell>
        </row>
        <row r="167">
          <cell r="D167">
            <v>713.03298325999992</v>
          </cell>
          <cell r="E167">
            <v>12.537304840000019</v>
          </cell>
          <cell r="F167">
            <v>700.49567841999988</v>
          </cell>
        </row>
        <row r="168">
          <cell r="D168">
            <v>826.83117070999981</v>
          </cell>
          <cell r="E168">
            <v>47.117117419999943</v>
          </cell>
          <cell r="F168">
            <v>779.71405328999981</v>
          </cell>
        </row>
        <row r="169">
          <cell r="D169">
            <v>816.0528800400001</v>
          </cell>
          <cell r="E169">
            <v>-6.6546822399999996</v>
          </cell>
          <cell r="F169">
            <v>822.70756228000005</v>
          </cell>
        </row>
        <row r="170">
          <cell r="D170">
            <v>890.21684390000019</v>
          </cell>
          <cell r="E170">
            <v>53.250083339999833</v>
          </cell>
          <cell r="F170">
            <v>836.96676056000035</v>
          </cell>
        </row>
        <row r="171">
          <cell r="D171">
            <v>931.67033413999957</v>
          </cell>
          <cell r="E171">
            <v>60.726164189999963</v>
          </cell>
          <cell r="F171">
            <v>870.9441699499996</v>
          </cell>
        </row>
        <row r="172">
          <cell r="D172">
            <v>912.0341154299997</v>
          </cell>
          <cell r="E172">
            <v>3.8188498600000003</v>
          </cell>
          <cell r="F172">
            <v>908.2152655699997</v>
          </cell>
        </row>
        <row r="173">
          <cell r="D173">
            <v>976.57779200999971</v>
          </cell>
          <cell r="E173">
            <v>11.867071019999912</v>
          </cell>
          <cell r="F173">
            <v>964.7107209899998</v>
          </cell>
        </row>
        <row r="174">
          <cell r="D174">
            <v>973.19216049000011</v>
          </cell>
          <cell r="E174">
            <v>25.292750259999934</v>
          </cell>
          <cell r="F174">
            <v>947.89941023000017</v>
          </cell>
        </row>
        <row r="175">
          <cell r="D175">
            <v>944.29428723000024</v>
          </cell>
          <cell r="E175">
            <v>-7.101998309999999</v>
          </cell>
          <cell r="F175">
            <v>951.39628554000024</v>
          </cell>
        </row>
        <row r="176">
          <cell r="D176">
            <v>1076.3125183800003</v>
          </cell>
          <cell r="E176">
            <v>56.217645159999961</v>
          </cell>
          <cell r="F176">
            <v>1020.0948732200003</v>
          </cell>
        </row>
        <row r="177">
          <cell r="D177">
            <v>1133.0912634600002</v>
          </cell>
          <cell r="E177">
            <v>44.222079279999946</v>
          </cell>
          <cell r="F177">
            <v>1088.8691841800003</v>
          </cell>
        </row>
        <row r="178">
          <cell r="D178">
            <v>1312.94550086</v>
          </cell>
          <cell r="E178">
            <v>139.08572599999997</v>
          </cell>
          <cell r="F178">
            <v>1173.85977486</v>
          </cell>
        </row>
        <row r="179">
          <cell r="D179">
            <v>1567.3765079900002</v>
          </cell>
          <cell r="E179">
            <v>307.91982702000007</v>
          </cell>
          <cell r="F179">
            <v>1259.45668097</v>
          </cell>
        </row>
        <row r="180">
          <cell r="D180">
            <v>1563.7461768300006</v>
          </cell>
          <cell r="E180">
            <v>285.42098036999994</v>
          </cell>
          <cell r="F180">
            <v>1278.3251964600008</v>
          </cell>
        </row>
        <row r="181">
          <cell r="D181">
            <v>1442.3412496699998</v>
          </cell>
          <cell r="E181">
            <v>250.72136092999997</v>
          </cell>
          <cell r="F181">
            <v>1191.6198887399999</v>
          </cell>
        </row>
        <row r="182">
          <cell r="D182">
            <v>1055.4094621699999</v>
          </cell>
          <cell r="E182">
            <v>44.558450830000027</v>
          </cell>
          <cell r="F182">
            <v>1010.8510113399998</v>
          </cell>
        </row>
        <row r="183">
          <cell r="D183">
            <v>903.96283325000013</v>
          </cell>
          <cell r="E183">
            <v>93.532304309999972</v>
          </cell>
          <cell r="F183">
            <v>810.43052894000016</v>
          </cell>
        </row>
        <row r="448">
          <cell r="E448">
            <v>810.63</v>
          </cell>
        </row>
        <row r="449">
          <cell r="E449">
            <v>745.96</v>
          </cell>
        </row>
        <row r="450">
          <cell r="E450">
            <v>714.95</v>
          </cell>
        </row>
        <row r="451">
          <cell r="E451">
            <v>696.87</v>
          </cell>
        </row>
        <row r="452">
          <cell r="E452">
            <v>698.85</v>
          </cell>
        </row>
        <row r="453">
          <cell r="E453">
            <v>764.48</v>
          </cell>
        </row>
        <row r="454">
          <cell r="E454">
            <v>1152.55</v>
          </cell>
        </row>
        <row r="455">
          <cell r="E455">
            <v>1359.65</v>
          </cell>
        </row>
        <row r="456">
          <cell r="E456">
            <v>1380.08</v>
          </cell>
        </row>
        <row r="457">
          <cell r="E457">
            <v>1139.93</v>
          </cell>
        </row>
        <row r="458">
          <cell r="E458">
            <v>1120.67</v>
          </cell>
        </row>
        <row r="459">
          <cell r="E459">
            <v>1051.75</v>
          </cell>
        </row>
        <row r="460">
          <cell r="E460">
            <v>980.83</v>
          </cell>
        </row>
        <row r="461">
          <cell r="E461">
            <v>994.38</v>
          </cell>
        </row>
        <row r="462">
          <cell r="E462">
            <v>972.9</v>
          </cell>
        </row>
        <row r="463">
          <cell r="E463">
            <v>960.47</v>
          </cell>
        </row>
        <row r="464">
          <cell r="E464">
            <v>999.28</v>
          </cell>
        </row>
        <row r="465">
          <cell r="E465">
            <v>1016.45</v>
          </cell>
        </row>
        <row r="466">
          <cell r="E466">
            <v>1318.94</v>
          </cell>
        </row>
        <row r="467">
          <cell r="E467">
            <v>1408.93</v>
          </cell>
        </row>
        <row r="468">
          <cell r="E468">
            <v>1455.21</v>
          </cell>
        </row>
        <row r="469">
          <cell r="E469">
            <v>1370.78</v>
          </cell>
        </row>
        <row r="470">
          <cell r="E470">
            <v>1057.6400000000001</v>
          </cell>
        </row>
        <row r="471">
          <cell r="E471">
            <v>823.85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663.17</v>
          </cell>
          <cell r="E612">
            <v>20.319691237143161</v>
          </cell>
        </row>
        <row r="613">
          <cell r="D613">
            <v>585.92999999999995</v>
          </cell>
          <cell r="E613">
            <v>17.58544328714288</v>
          </cell>
        </row>
        <row r="614">
          <cell r="D614">
            <v>553.27</v>
          </cell>
          <cell r="E614">
            <v>15.97140249714289</v>
          </cell>
        </row>
        <row r="615">
          <cell r="D615">
            <v>541.96</v>
          </cell>
          <cell r="E615">
            <v>18.326048907142535</v>
          </cell>
        </row>
        <row r="616">
          <cell r="D616">
            <v>553.25</v>
          </cell>
          <cell r="E616">
            <v>17.753704197142724</v>
          </cell>
        </row>
        <row r="617">
          <cell r="D617">
            <v>604.61</v>
          </cell>
          <cell r="E617">
            <v>19.964962107142696</v>
          </cell>
        </row>
        <row r="618">
          <cell r="D618">
            <v>754.83</v>
          </cell>
          <cell r="E618">
            <v>19.9658508971429</v>
          </cell>
        </row>
        <row r="619">
          <cell r="D619">
            <v>953.09</v>
          </cell>
          <cell r="E619">
            <v>15.193647077142941</v>
          </cell>
        </row>
        <row r="620">
          <cell r="D620">
            <v>1026.72</v>
          </cell>
          <cell r="E620">
            <v>16.752689147142974</v>
          </cell>
        </row>
        <row r="621">
          <cell r="D621">
            <v>1017.39</v>
          </cell>
          <cell r="E621">
            <v>18.795937497143541</v>
          </cell>
        </row>
        <row r="622">
          <cell r="D622">
            <v>986.33</v>
          </cell>
          <cell r="E622">
            <v>30.685587637142817</v>
          </cell>
        </row>
        <row r="623">
          <cell r="D623">
            <v>949.29</v>
          </cell>
          <cell r="E623">
            <v>35.730135447142402</v>
          </cell>
        </row>
        <row r="624">
          <cell r="D624">
            <v>1020.97</v>
          </cell>
          <cell r="E624">
            <v>34.030996837142766</v>
          </cell>
        </row>
        <row r="625">
          <cell r="D625">
            <v>1026.71</v>
          </cell>
          <cell r="E625">
            <v>39.673915377141611</v>
          </cell>
        </row>
        <row r="626">
          <cell r="D626">
            <v>985.12</v>
          </cell>
          <cell r="E626">
            <v>35.107849177142725</v>
          </cell>
        </row>
        <row r="627">
          <cell r="D627">
            <v>914.37</v>
          </cell>
          <cell r="E627">
            <v>32.131080787142537</v>
          </cell>
        </row>
        <row r="628">
          <cell r="D628">
            <v>923.08</v>
          </cell>
          <cell r="E628">
            <v>36.386067357142338</v>
          </cell>
        </row>
        <row r="629">
          <cell r="D629">
            <v>945.46</v>
          </cell>
          <cell r="E629">
            <v>43.468742637141986</v>
          </cell>
        </row>
        <row r="630">
          <cell r="D630">
            <v>1010.59</v>
          </cell>
          <cell r="E630">
            <v>38.863021247144161</v>
          </cell>
        </row>
        <row r="631">
          <cell r="D631">
            <v>1148.27</v>
          </cell>
          <cell r="E631">
            <v>41.768001227142349</v>
          </cell>
        </row>
        <row r="632">
          <cell r="D632">
            <v>1193.3699999999999</v>
          </cell>
          <cell r="E632">
            <v>43.519912867141556</v>
          </cell>
        </row>
        <row r="633">
          <cell r="D633">
            <v>1109.93</v>
          </cell>
          <cell r="E633">
            <v>35.276484247142207</v>
          </cell>
        </row>
        <row r="634">
          <cell r="D634">
            <v>984.71</v>
          </cell>
          <cell r="E634">
            <v>30.933670817143138</v>
          </cell>
        </row>
        <row r="635">
          <cell r="D635">
            <v>831.33</v>
          </cell>
          <cell r="E635">
            <v>21.914535007142831</v>
          </cell>
        </row>
        <row r="636">
          <cell r="D636">
            <v>702.34</v>
          </cell>
          <cell r="E636">
            <v>21.610486207143254</v>
          </cell>
        </row>
        <row r="637">
          <cell r="D637">
            <v>617.84</v>
          </cell>
          <cell r="E637">
            <v>20.180738017142971</v>
          </cell>
        </row>
        <row r="638">
          <cell r="D638">
            <v>568.28</v>
          </cell>
          <cell r="E638">
            <v>18.352837537142591</v>
          </cell>
        </row>
        <row r="639">
          <cell r="D639">
            <v>535.27</v>
          </cell>
          <cell r="E639">
            <v>19.17684859714268</v>
          </cell>
        </row>
        <row r="640">
          <cell r="D640">
            <v>547.23</v>
          </cell>
          <cell r="E640">
            <v>22.057561197142832</v>
          </cell>
        </row>
        <row r="641">
          <cell r="D641">
            <v>589.83000000000004</v>
          </cell>
          <cell r="E641">
            <v>20.100012407142913</v>
          </cell>
        </row>
        <row r="642">
          <cell r="D642">
            <v>730.25</v>
          </cell>
          <cell r="E642">
            <v>19.287205847143127</v>
          </cell>
        </row>
        <row r="643">
          <cell r="D643">
            <v>933.59</v>
          </cell>
          <cell r="E643">
            <v>14.829943817143203</v>
          </cell>
        </row>
        <row r="644">
          <cell r="D644">
            <v>1043.78</v>
          </cell>
          <cell r="E644">
            <v>17.22806930714296</v>
          </cell>
        </row>
        <row r="645">
          <cell r="D645">
            <v>1031.83</v>
          </cell>
          <cell r="E645">
            <v>17.894544477142517</v>
          </cell>
        </row>
        <row r="646">
          <cell r="D646">
            <v>1024.56</v>
          </cell>
          <cell r="E646">
            <v>22.761086777142054</v>
          </cell>
        </row>
        <row r="647">
          <cell r="D647">
            <v>917.61</v>
          </cell>
          <cell r="E647">
            <v>24.732871207143262</v>
          </cell>
        </row>
        <row r="648">
          <cell r="D648">
            <v>858.27</v>
          </cell>
          <cell r="E648">
            <v>24.825775147142622</v>
          </cell>
        </row>
        <row r="649">
          <cell r="D649">
            <v>847.11</v>
          </cell>
          <cell r="E649">
            <v>23.770893067142879</v>
          </cell>
        </row>
        <row r="650">
          <cell r="D650">
            <v>867.19</v>
          </cell>
          <cell r="E650">
            <v>25.503057307143081</v>
          </cell>
        </row>
        <row r="651">
          <cell r="D651">
            <v>869.93</v>
          </cell>
          <cell r="E651">
            <v>26.271837837143266</v>
          </cell>
        </row>
        <row r="652">
          <cell r="D652">
            <v>953.16</v>
          </cell>
          <cell r="E652">
            <v>22.945465627142767</v>
          </cell>
        </row>
        <row r="653">
          <cell r="D653">
            <v>949.2</v>
          </cell>
          <cell r="E653">
            <v>22.607414317142911</v>
          </cell>
        </row>
        <row r="654">
          <cell r="D654">
            <v>1012.61</v>
          </cell>
          <cell r="E654">
            <v>29.792872967142785</v>
          </cell>
        </row>
        <row r="655">
          <cell r="D655">
            <v>1183.27</v>
          </cell>
          <cell r="E655">
            <v>34.781600267142949</v>
          </cell>
        </row>
        <row r="656">
          <cell r="D656">
            <v>1178.01</v>
          </cell>
          <cell r="E656">
            <v>32.680369567143089</v>
          </cell>
        </row>
        <row r="657">
          <cell r="D657">
            <v>1084.94</v>
          </cell>
          <cell r="E657">
            <v>31.98035339714238</v>
          </cell>
        </row>
        <row r="658">
          <cell r="D658">
            <v>955.95</v>
          </cell>
          <cell r="E658">
            <v>29.943442807142674</v>
          </cell>
        </row>
        <row r="659">
          <cell r="D659">
            <v>808.01</v>
          </cell>
          <cell r="E659">
            <v>25.814539467142595</v>
          </cell>
        </row>
        <row r="660">
          <cell r="D660">
            <v>625.84</v>
          </cell>
          <cell r="E660">
            <v>14.919241797142718</v>
          </cell>
        </row>
        <row r="661">
          <cell r="D661">
            <v>561.09</v>
          </cell>
          <cell r="E661">
            <v>14.461382887143145</v>
          </cell>
        </row>
        <row r="662">
          <cell r="D662">
            <v>536.17999999999995</v>
          </cell>
          <cell r="E662">
            <v>12.361335007143111</v>
          </cell>
        </row>
        <row r="663">
          <cell r="D663">
            <v>535.79</v>
          </cell>
          <cell r="E663">
            <v>16.06101623714278</v>
          </cell>
        </row>
        <row r="664">
          <cell r="D664">
            <v>547.97</v>
          </cell>
          <cell r="E664">
            <v>14.568843987143282</v>
          </cell>
        </row>
        <row r="665">
          <cell r="D665">
            <v>590.88</v>
          </cell>
          <cell r="E665">
            <v>13.589425917142876</v>
          </cell>
        </row>
        <row r="666">
          <cell r="D666">
            <v>714.31</v>
          </cell>
          <cell r="E666">
            <v>26.762877777143103</v>
          </cell>
        </row>
        <row r="667">
          <cell r="D667">
            <v>885.83</v>
          </cell>
          <cell r="E667">
            <v>20.101099157143381</v>
          </cell>
        </row>
        <row r="668">
          <cell r="D668">
            <v>941.27</v>
          </cell>
          <cell r="E668">
            <v>19.117338217142787</v>
          </cell>
        </row>
        <row r="669">
          <cell r="D669">
            <v>893.52</v>
          </cell>
          <cell r="E669">
            <v>16.196932187142465</v>
          </cell>
        </row>
        <row r="670">
          <cell r="D670">
            <v>833.45</v>
          </cell>
          <cell r="E670">
            <v>16.378301627142719</v>
          </cell>
        </row>
        <row r="671">
          <cell r="D671">
            <v>751.71</v>
          </cell>
          <cell r="E671">
            <v>18.875533687142934</v>
          </cell>
        </row>
        <row r="672">
          <cell r="D672">
            <v>740.74</v>
          </cell>
          <cell r="E672">
            <v>25.03174216714342</v>
          </cell>
        </row>
        <row r="673">
          <cell r="D673">
            <v>801.78</v>
          </cell>
          <cell r="E673">
            <v>22.723300387143126</v>
          </cell>
        </row>
        <row r="674">
          <cell r="D674">
            <v>801.67</v>
          </cell>
          <cell r="E674">
            <v>22.306589337142668</v>
          </cell>
        </row>
        <row r="675">
          <cell r="D675">
            <v>795.25</v>
          </cell>
          <cell r="E675">
            <v>23.59662233714289</v>
          </cell>
        </row>
        <row r="676">
          <cell r="D676">
            <v>821.34</v>
          </cell>
          <cell r="E676">
            <v>21.714329057143459</v>
          </cell>
        </row>
        <row r="677">
          <cell r="D677">
            <v>861.95</v>
          </cell>
          <cell r="E677">
            <v>25.661911047143121</v>
          </cell>
        </row>
        <row r="678">
          <cell r="D678">
            <v>964.89</v>
          </cell>
          <cell r="E678">
            <v>34.570199247143364</v>
          </cell>
        </row>
        <row r="679">
          <cell r="D679">
            <v>1075.78</v>
          </cell>
          <cell r="E679">
            <v>35.462273887142828</v>
          </cell>
        </row>
        <row r="680">
          <cell r="D680">
            <v>1108.71</v>
          </cell>
          <cell r="E680">
            <v>37.27945379714356</v>
          </cell>
        </row>
        <row r="681">
          <cell r="D681">
            <v>1063.25</v>
          </cell>
          <cell r="E681">
            <v>30.061587277142962</v>
          </cell>
        </row>
        <row r="682">
          <cell r="D682">
            <v>941.56</v>
          </cell>
          <cell r="E682">
            <v>22.786227747142675</v>
          </cell>
        </row>
        <row r="683">
          <cell r="D683">
            <v>785.3</v>
          </cell>
          <cell r="E683">
            <v>19.642678257143643</v>
          </cell>
        </row>
        <row r="684">
          <cell r="D684">
            <v>608.66</v>
          </cell>
          <cell r="E684">
            <v>20.434415157143121</v>
          </cell>
        </row>
        <row r="685">
          <cell r="D685">
            <v>528.38</v>
          </cell>
          <cell r="E685">
            <v>20.953431327142766</v>
          </cell>
        </row>
        <row r="686">
          <cell r="D686">
            <v>502.32</v>
          </cell>
          <cell r="E686">
            <v>20.2581740671435</v>
          </cell>
        </row>
        <row r="687">
          <cell r="D687">
            <v>493</v>
          </cell>
          <cell r="E687">
            <v>18.704214017142817</v>
          </cell>
        </row>
        <row r="688">
          <cell r="D688">
            <v>509.01</v>
          </cell>
          <cell r="E688">
            <v>19.582985627142762</v>
          </cell>
        </row>
        <row r="689">
          <cell r="D689">
            <v>560.95000000000005</v>
          </cell>
          <cell r="E689">
            <v>18.149070607143244</v>
          </cell>
        </row>
        <row r="690">
          <cell r="D690">
            <v>673.96</v>
          </cell>
          <cell r="E690">
            <v>21.405278867143352</v>
          </cell>
        </row>
        <row r="691">
          <cell r="D691">
            <v>849.73</v>
          </cell>
          <cell r="E691">
            <v>22.185928377142545</v>
          </cell>
        </row>
        <row r="692">
          <cell r="D692">
            <v>944.94</v>
          </cell>
          <cell r="E692">
            <v>20.000521097142837</v>
          </cell>
        </row>
        <row r="693">
          <cell r="D693">
            <v>915.83</v>
          </cell>
          <cell r="E693">
            <v>18.500794417143425</v>
          </cell>
        </row>
        <row r="694">
          <cell r="D694">
            <v>838.59</v>
          </cell>
          <cell r="E694">
            <v>18.092384457142771</v>
          </cell>
        </row>
        <row r="695">
          <cell r="D695">
            <v>763.38</v>
          </cell>
          <cell r="E695">
            <v>20.959074957142548</v>
          </cell>
        </row>
        <row r="696">
          <cell r="D696">
            <v>768.67</v>
          </cell>
          <cell r="E696">
            <v>23.341433187142684</v>
          </cell>
        </row>
        <row r="697">
          <cell r="D697">
            <v>813.41</v>
          </cell>
          <cell r="E697">
            <v>19.990750637142582</v>
          </cell>
        </row>
        <row r="698">
          <cell r="D698">
            <v>812.81</v>
          </cell>
          <cell r="E698">
            <v>23.622406257142984</v>
          </cell>
        </row>
        <row r="699">
          <cell r="D699">
            <v>810.33</v>
          </cell>
          <cell r="E699">
            <v>24.490106247142421</v>
          </cell>
        </row>
        <row r="700">
          <cell r="D700">
            <v>907.74</v>
          </cell>
          <cell r="E700">
            <v>25.784885317143335</v>
          </cell>
        </row>
        <row r="701">
          <cell r="D701">
            <v>967.72</v>
          </cell>
          <cell r="E701">
            <v>31.895072187143114</v>
          </cell>
        </row>
        <row r="702">
          <cell r="D702">
            <v>1047.1300000000001</v>
          </cell>
          <cell r="E702">
            <v>38.836827327142373</v>
          </cell>
        </row>
        <row r="703">
          <cell r="D703">
            <v>1164.2</v>
          </cell>
          <cell r="E703">
            <v>37.13254525714342</v>
          </cell>
        </row>
        <row r="704">
          <cell r="D704">
            <v>1199.77</v>
          </cell>
          <cell r="E704">
            <v>33.915227847142205</v>
          </cell>
        </row>
        <row r="705">
          <cell r="D705">
            <v>1059.79</v>
          </cell>
          <cell r="E705">
            <v>32.457903207142635</v>
          </cell>
        </row>
        <row r="706">
          <cell r="D706">
            <v>913.1</v>
          </cell>
          <cell r="E706">
            <v>27.689387817143142</v>
          </cell>
        </row>
        <row r="707">
          <cell r="D707">
            <v>746.62</v>
          </cell>
          <cell r="E707">
            <v>14.379275707142824</v>
          </cell>
        </row>
        <row r="708">
          <cell r="D708">
            <v>613.35</v>
          </cell>
          <cell r="E708">
            <v>25.254471377142863</v>
          </cell>
        </row>
        <row r="709">
          <cell r="D709">
            <v>549.46</v>
          </cell>
          <cell r="E709">
            <v>23.213305647142874</v>
          </cell>
        </row>
        <row r="710">
          <cell r="D710">
            <v>507.25</v>
          </cell>
          <cell r="E710">
            <v>20.979006537142823</v>
          </cell>
        </row>
        <row r="711">
          <cell r="D711">
            <v>502.93</v>
          </cell>
          <cell r="E711">
            <v>21.721704937142931</v>
          </cell>
        </row>
        <row r="712">
          <cell r="D712">
            <v>514.24</v>
          </cell>
          <cell r="E712">
            <v>23.211732277142687</v>
          </cell>
        </row>
        <row r="713">
          <cell r="D713">
            <v>559.34</v>
          </cell>
          <cell r="E713">
            <v>26.611849207142541</v>
          </cell>
        </row>
        <row r="714">
          <cell r="D714">
            <v>638.94000000000005</v>
          </cell>
          <cell r="E714">
            <v>29.604045587142764</v>
          </cell>
        </row>
        <row r="715">
          <cell r="D715">
            <v>767.23</v>
          </cell>
          <cell r="E715">
            <v>30.460672667142717</v>
          </cell>
        </row>
        <row r="716">
          <cell r="D716">
            <v>853.38</v>
          </cell>
          <cell r="E716">
            <v>24.634923127142656</v>
          </cell>
        </row>
        <row r="717">
          <cell r="D717">
            <v>870.7</v>
          </cell>
          <cell r="E717">
            <v>23.421362637142693</v>
          </cell>
        </row>
        <row r="718">
          <cell r="D718">
            <v>805.51</v>
          </cell>
          <cell r="E718">
            <v>20.206981467142668</v>
          </cell>
        </row>
        <row r="719">
          <cell r="D719">
            <v>844.16</v>
          </cell>
          <cell r="E719">
            <v>20.075008837142605</v>
          </cell>
        </row>
        <row r="720">
          <cell r="D720">
            <v>831.66</v>
          </cell>
          <cell r="E720">
            <v>19.783660747142676</v>
          </cell>
        </row>
        <row r="721">
          <cell r="D721">
            <v>781.86</v>
          </cell>
          <cell r="E721">
            <v>18.860939197143125</v>
          </cell>
        </row>
        <row r="722">
          <cell r="D722">
            <v>760.91</v>
          </cell>
          <cell r="E722">
            <v>20.160078697142808</v>
          </cell>
        </row>
        <row r="723">
          <cell r="D723">
            <v>747.05</v>
          </cell>
          <cell r="E723">
            <v>18.079470077142901</v>
          </cell>
        </row>
        <row r="724">
          <cell r="D724">
            <v>768.25</v>
          </cell>
          <cell r="E724">
            <v>18.408361947143248</v>
          </cell>
        </row>
        <row r="725">
          <cell r="D725">
            <v>834.24</v>
          </cell>
          <cell r="E725">
            <v>23.291389877142137</v>
          </cell>
        </row>
        <row r="726">
          <cell r="D726">
            <v>901.79</v>
          </cell>
          <cell r="E726">
            <v>29.953358057143078</v>
          </cell>
        </row>
        <row r="727">
          <cell r="D727">
            <v>1023.19</v>
          </cell>
          <cell r="E727">
            <v>41.320641647141883</v>
          </cell>
        </row>
        <row r="728">
          <cell r="D728">
            <v>1089.3900000000001</v>
          </cell>
          <cell r="E728">
            <v>44.13596427714333</v>
          </cell>
        </row>
        <row r="729">
          <cell r="D729">
            <v>1034.1400000000001</v>
          </cell>
          <cell r="E729">
            <v>40.294099317142809</v>
          </cell>
        </row>
        <row r="730">
          <cell r="D730">
            <v>962.3</v>
          </cell>
          <cell r="E730">
            <v>30.721091667143128</v>
          </cell>
        </row>
        <row r="731">
          <cell r="D731">
            <v>807.47</v>
          </cell>
          <cell r="E731">
            <v>21.860318827142805</v>
          </cell>
        </row>
        <row r="732">
          <cell r="D732">
            <v>696.36</v>
          </cell>
          <cell r="E732">
            <v>21.781186897142788</v>
          </cell>
        </row>
        <row r="733">
          <cell r="D733">
            <v>601.25</v>
          </cell>
          <cell r="E733">
            <v>23.812828257143224</v>
          </cell>
        </row>
        <row r="734">
          <cell r="D734">
            <v>561.77</v>
          </cell>
          <cell r="E734">
            <v>21.904296537142727</v>
          </cell>
        </row>
        <row r="735">
          <cell r="D735">
            <v>554.05999999999995</v>
          </cell>
          <cell r="E735">
            <v>21.37908251714282</v>
          </cell>
        </row>
        <row r="736">
          <cell r="D736">
            <v>555.16</v>
          </cell>
          <cell r="E736">
            <v>20.751923337142898</v>
          </cell>
        </row>
        <row r="737">
          <cell r="D737">
            <v>572.86</v>
          </cell>
          <cell r="E737">
            <v>24.55025459714318</v>
          </cell>
        </row>
        <row r="738">
          <cell r="D738">
            <v>649.44000000000005</v>
          </cell>
          <cell r="E738">
            <v>25.89689084714314</v>
          </cell>
        </row>
        <row r="739">
          <cell r="D739">
            <v>754.25</v>
          </cell>
          <cell r="E739">
            <v>26.643475017143373</v>
          </cell>
        </row>
        <row r="740">
          <cell r="D740">
            <v>880.76</v>
          </cell>
          <cell r="E740">
            <v>28.923042957142343</v>
          </cell>
        </row>
        <row r="741">
          <cell r="D741">
            <v>933.41</v>
          </cell>
          <cell r="E741">
            <v>27.208917987142513</v>
          </cell>
        </row>
        <row r="742">
          <cell r="D742">
            <v>931.28</v>
          </cell>
          <cell r="E742">
            <v>23.085454257142146</v>
          </cell>
        </row>
        <row r="743">
          <cell r="D743">
            <v>942.85</v>
          </cell>
          <cell r="E743">
            <v>22.535309817142661</v>
          </cell>
        </row>
        <row r="744">
          <cell r="D744">
            <v>925.28</v>
          </cell>
          <cell r="E744">
            <v>23.603219387142872</v>
          </cell>
        </row>
        <row r="745">
          <cell r="D745">
            <v>889.11</v>
          </cell>
          <cell r="E745">
            <v>23.719093777141552</v>
          </cell>
        </row>
        <row r="746">
          <cell r="D746">
            <v>905.32</v>
          </cell>
          <cell r="E746">
            <v>25.413129297142405</v>
          </cell>
        </row>
        <row r="747">
          <cell r="D747">
            <v>969.02</v>
          </cell>
          <cell r="E747">
            <v>26.894639757143068</v>
          </cell>
        </row>
        <row r="748">
          <cell r="D748">
            <v>962.87</v>
          </cell>
          <cell r="E748">
            <v>30.144381317143598</v>
          </cell>
        </row>
        <row r="749">
          <cell r="D749">
            <v>1056.52</v>
          </cell>
          <cell r="E749">
            <v>45.747250067143341</v>
          </cell>
        </row>
        <row r="750">
          <cell r="D750">
            <v>1094.19</v>
          </cell>
          <cell r="E750">
            <v>50.074341467142631</v>
          </cell>
        </row>
        <row r="751">
          <cell r="D751">
            <v>1305.8</v>
          </cell>
          <cell r="E751">
            <v>54.624991717143985</v>
          </cell>
        </row>
        <row r="752">
          <cell r="D752">
            <v>1395.96</v>
          </cell>
          <cell r="E752">
            <v>55.571120077141359</v>
          </cell>
        </row>
        <row r="753">
          <cell r="D753">
            <v>1281.1199999999999</v>
          </cell>
          <cell r="E753">
            <v>42.06481063714341</v>
          </cell>
        </row>
        <row r="754">
          <cell r="D754">
            <v>1154.47</v>
          </cell>
          <cell r="E754">
            <v>31.172547797142897</v>
          </cell>
        </row>
        <row r="755">
          <cell r="D755">
            <v>993.67</v>
          </cell>
          <cell r="E755">
            <v>25.965915697143373</v>
          </cell>
        </row>
        <row r="756">
          <cell r="D756">
            <v>801.86</v>
          </cell>
          <cell r="E756">
            <v>21.610486207143254</v>
          </cell>
        </row>
        <row r="757">
          <cell r="D757">
            <v>711.63</v>
          </cell>
          <cell r="E757">
            <v>20.180738017142971</v>
          </cell>
        </row>
        <row r="758">
          <cell r="D758">
            <v>667.47</v>
          </cell>
          <cell r="E758">
            <v>18.352837537142591</v>
          </cell>
        </row>
        <row r="759">
          <cell r="D759">
            <v>651.46</v>
          </cell>
          <cell r="E759">
            <v>19.17684859714268</v>
          </cell>
        </row>
        <row r="760">
          <cell r="D760">
            <v>655.41</v>
          </cell>
          <cell r="E760">
            <v>22.057561197142832</v>
          </cell>
        </row>
        <row r="761">
          <cell r="D761">
            <v>717.01</v>
          </cell>
          <cell r="E761">
            <v>20.100012407142913</v>
          </cell>
        </row>
        <row r="762">
          <cell r="D762">
            <v>823.74</v>
          </cell>
          <cell r="E762">
            <v>19.287205847143127</v>
          </cell>
        </row>
        <row r="763">
          <cell r="D763">
            <v>1010.84</v>
          </cell>
          <cell r="E763">
            <v>14.829943817143203</v>
          </cell>
        </row>
        <row r="764">
          <cell r="D764">
            <v>1091.58</v>
          </cell>
          <cell r="E764">
            <v>17.22806930714296</v>
          </cell>
        </row>
        <row r="765">
          <cell r="D765">
            <v>1032.0899999999999</v>
          </cell>
          <cell r="E765">
            <v>17.894544477142517</v>
          </cell>
        </row>
        <row r="766">
          <cell r="D766">
            <v>1032.18</v>
          </cell>
          <cell r="E766">
            <v>22.761086777142054</v>
          </cell>
        </row>
        <row r="767">
          <cell r="D767">
            <v>948.25</v>
          </cell>
          <cell r="E767">
            <v>24.732871207143262</v>
          </cell>
        </row>
        <row r="768">
          <cell r="D768">
            <v>873.31</v>
          </cell>
          <cell r="E768">
            <v>24.825775147142622</v>
          </cell>
        </row>
        <row r="769">
          <cell r="D769">
            <v>885.84</v>
          </cell>
          <cell r="E769">
            <v>23.770893067142879</v>
          </cell>
        </row>
        <row r="770">
          <cell r="D770">
            <v>872.33</v>
          </cell>
          <cell r="E770">
            <v>25.503057307143081</v>
          </cell>
        </row>
        <row r="771">
          <cell r="D771">
            <v>870.9</v>
          </cell>
          <cell r="E771">
            <v>26.271837837143266</v>
          </cell>
        </row>
        <row r="772">
          <cell r="D772">
            <v>914.71</v>
          </cell>
          <cell r="E772">
            <v>22.945465627142767</v>
          </cell>
        </row>
        <row r="773">
          <cell r="D773">
            <v>915.87</v>
          </cell>
          <cell r="E773">
            <v>22.607414317142911</v>
          </cell>
        </row>
        <row r="774">
          <cell r="D774">
            <v>996.36</v>
          </cell>
          <cell r="E774">
            <v>29.792872967142785</v>
          </cell>
        </row>
        <row r="775">
          <cell r="D775">
            <v>1124.3599999999999</v>
          </cell>
          <cell r="E775">
            <v>34.781600267142949</v>
          </cell>
        </row>
        <row r="776">
          <cell r="D776">
            <v>1170.27</v>
          </cell>
          <cell r="E776">
            <v>32.680369567143089</v>
          </cell>
        </row>
        <row r="777">
          <cell r="D777">
            <v>1095.2</v>
          </cell>
          <cell r="E777">
            <v>31.98035339714238</v>
          </cell>
        </row>
        <row r="778">
          <cell r="D778">
            <v>955.06</v>
          </cell>
          <cell r="E778">
            <v>29.943442807142674</v>
          </cell>
        </row>
        <row r="779">
          <cell r="D779">
            <v>789.26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07/04/2025</v>
          </cell>
          <cell r="C852" t="str">
            <v>08/04/2025</v>
          </cell>
          <cell r="D852" t="str">
            <v>09/04/2025</v>
          </cell>
          <cell r="E852" t="str">
            <v>10/04/2025</v>
          </cell>
          <cell r="F852" t="str">
            <v>11/04/2025</v>
          </cell>
          <cell r="G852" t="str">
            <v>12/04/2025</v>
          </cell>
          <cell r="H852" t="str">
            <v>13/04/2025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2">
          <cell r="B2">
            <v>45758</v>
          </cell>
        </row>
        <row r="6">
          <cell r="H6">
            <v>21962.05</v>
          </cell>
        </row>
        <row r="10">
          <cell r="B10" t="str">
            <v>07/04/2025</v>
          </cell>
          <cell r="C10" t="str">
            <v>08/04/2025</v>
          </cell>
          <cell r="D10" t="str">
            <v>09/04/2025</v>
          </cell>
          <cell r="E10" t="str">
            <v>10/04/2025</v>
          </cell>
          <cell r="F10" t="str">
            <v>11/04/2025</v>
          </cell>
          <cell r="G10" t="str">
            <v>12/04/2025</v>
          </cell>
          <cell r="H10" t="str">
            <v>13/04/2025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1016.8415470700002</v>
          </cell>
          <cell r="E160">
            <v>268.23900000000003</v>
          </cell>
          <cell r="F160">
            <v>748.60254707000013</v>
          </cell>
        </row>
        <row r="161">
          <cell r="D161">
            <v>894.55959803000019</v>
          </cell>
          <cell r="E161">
            <v>260.40599999999995</v>
          </cell>
          <cell r="F161">
            <v>634.15359803000024</v>
          </cell>
        </row>
        <row r="162">
          <cell r="D162">
            <v>819.89878382999984</v>
          </cell>
          <cell r="E162">
            <v>247.13100000000003</v>
          </cell>
          <cell r="F162">
            <v>572.76778382999987</v>
          </cell>
        </row>
        <row r="163">
          <cell r="D163">
            <v>802.13870182999983</v>
          </cell>
          <cell r="E163">
            <v>249.66699999999997</v>
          </cell>
          <cell r="F163">
            <v>552.4717018299998</v>
          </cell>
        </row>
        <row r="164">
          <cell r="D164">
            <v>822.10576514000002</v>
          </cell>
          <cell r="E164">
            <v>264.053</v>
          </cell>
          <cell r="F164">
            <v>558.05276514000002</v>
          </cell>
        </row>
        <row r="165">
          <cell r="D165">
            <v>1053.6924534099999</v>
          </cell>
          <cell r="E165">
            <v>433.21799999999996</v>
          </cell>
          <cell r="F165">
            <v>620.47445340999991</v>
          </cell>
        </row>
        <row r="166">
          <cell r="D166">
            <v>1285.6254226100009</v>
          </cell>
          <cell r="E166">
            <v>469.30599999999998</v>
          </cell>
          <cell r="F166">
            <v>816.31942261000086</v>
          </cell>
        </row>
        <row r="167">
          <cell r="D167">
            <v>1566.3417943899997</v>
          </cell>
          <cell r="E167">
            <v>509.58500000000004</v>
          </cell>
          <cell r="F167">
            <v>1056.7567943899996</v>
          </cell>
        </row>
        <row r="168">
          <cell r="D168">
            <v>1643.500385679999</v>
          </cell>
          <cell r="E168">
            <v>563.58900000000006</v>
          </cell>
          <cell r="F168">
            <v>1079.9113856799991</v>
          </cell>
        </row>
        <row r="169">
          <cell r="D169">
            <v>1343.5079453600001</v>
          </cell>
          <cell r="E169">
            <v>315.33300000000003</v>
          </cell>
          <cell r="F169">
            <v>1028.17494536</v>
          </cell>
        </row>
        <row r="170">
          <cell r="D170">
            <v>1296.1251369100003</v>
          </cell>
          <cell r="E170">
            <v>350.18599999999992</v>
          </cell>
          <cell r="F170">
            <v>945.93913691000034</v>
          </cell>
        </row>
        <row r="171">
          <cell r="D171">
            <v>1173.4419615700001</v>
          </cell>
          <cell r="E171">
            <v>283.26899999999989</v>
          </cell>
          <cell r="F171">
            <v>890.17296157000021</v>
          </cell>
        </row>
        <row r="172">
          <cell r="D172">
            <v>1164.66253018</v>
          </cell>
          <cell r="E172">
            <v>299.58199999999999</v>
          </cell>
          <cell r="F172">
            <v>865.08053017999998</v>
          </cell>
        </row>
        <row r="173">
          <cell r="D173">
            <v>1116.98003124</v>
          </cell>
          <cell r="E173">
            <v>239.202</v>
          </cell>
          <cell r="F173">
            <v>877.77803124000002</v>
          </cell>
        </row>
        <row r="174">
          <cell r="D174">
            <v>1135.0227143000002</v>
          </cell>
          <cell r="E174">
            <v>255.05200000000002</v>
          </cell>
          <cell r="F174">
            <v>879.97071430000017</v>
          </cell>
        </row>
        <row r="175">
          <cell r="D175">
            <v>1140.7036292900002</v>
          </cell>
          <cell r="E175">
            <v>263.72400000000005</v>
          </cell>
          <cell r="F175">
            <v>876.97962929000016</v>
          </cell>
        </row>
        <row r="176">
          <cell r="D176">
            <v>1159.3309562100003</v>
          </cell>
          <cell r="E176">
            <v>254.94999999999996</v>
          </cell>
          <cell r="F176">
            <v>904.38095621000036</v>
          </cell>
        </row>
        <row r="177">
          <cell r="D177">
            <v>1362.7731283400003</v>
          </cell>
          <cell r="E177">
            <v>373.23</v>
          </cell>
          <cell r="F177">
            <v>989.54312834000029</v>
          </cell>
        </row>
        <row r="178">
          <cell r="D178">
            <v>1528.3045596799998</v>
          </cell>
          <cell r="E178">
            <v>412.47699999999998</v>
          </cell>
          <cell r="F178">
            <v>1115.8275596799999</v>
          </cell>
        </row>
        <row r="179">
          <cell r="D179">
            <v>1648.7062160400001</v>
          </cell>
          <cell r="E179">
            <v>364.88</v>
          </cell>
          <cell r="F179">
            <v>1283.82621604</v>
          </cell>
        </row>
        <row r="180">
          <cell r="D180">
            <v>1683.8051170199999</v>
          </cell>
          <cell r="E180">
            <v>305.90200000000004</v>
          </cell>
          <cell r="F180">
            <v>1377.9031170199999</v>
          </cell>
        </row>
        <row r="181">
          <cell r="D181">
            <v>1696.1848562600005</v>
          </cell>
          <cell r="E181">
            <v>385.71100000000001</v>
          </cell>
          <cell r="F181">
            <v>1310.4738562600005</v>
          </cell>
        </row>
        <row r="182">
          <cell r="D182">
            <v>1620.1348439900007</v>
          </cell>
          <cell r="E182">
            <v>482.59700000000004</v>
          </cell>
          <cell r="F182">
            <v>1137.5378439900007</v>
          </cell>
        </row>
        <row r="183">
          <cell r="D183">
            <v>1421.47651548</v>
          </cell>
          <cell r="E183">
            <v>532.04999999999995</v>
          </cell>
          <cell r="F183">
            <v>889.42651548000003</v>
          </cell>
        </row>
        <row r="261">
          <cell r="E261">
            <v>200</v>
          </cell>
        </row>
        <row r="262">
          <cell r="E262">
            <v>200</v>
          </cell>
        </row>
        <row r="263">
          <cell r="E263">
            <v>200</v>
          </cell>
        </row>
        <row r="264">
          <cell r="E264">
            <v>200</v>
          </cell>
        </row>
        <row r="265">
          <cell r="E265">
            <v>200</v>
          </cell>
        </row>
        <row r="266">
          <cell r="E266">
            <v>200</v>
          </cell>
        </row>
        <row r="271">
          <cell r="E271">
            <v>400</v>
          </cell>
        </row>
        <row r="272">
          <cell r="E272">
            <v>400</v>
          </cell>
        </row>
        <row r="273">
          <cell r="E273">
            <v>300</v>
          </cell>
        </row>
        <row r="274">
          <cell r="E274">
            <v>300</v>
          </cell>
        </row>
        <row r="275">
          <cell r="E275">
            <v>300</v>
          </cell>
        </row>
        <row r="276">
          <cell r="E276">
            <v>300</v>
          </cell>
        </row>
        <row r="281">
          <cell r="E281">
            <v>400</v>
          </cell>
        </row>
        <row r="282">
          <cell r="E282">
            <v>400</v>
          </cell>
        </row>
        <row r="283">
          <cell r="E283">
            <v>300</v>
          </cell>
        </row>
        <row r="284">
          <cell r="E284">
            <v>300</v>
          </cell>
        </row>
        <row r="285">
          <cell r="E285">
            <v>300</v>
          </cell>
        </row>
        <row r="286">
          <cell r="E286">
            <v>300</v>
          </cell>
        </row>
        <row r="291">
          <cell r="E291">
            <v>200</v>
          </cell>
        </row>
        <row r="292">
          <cell r="E292">
            <v>200</v>
          </cell>
        </row>
        <row r="293">
          <cell r="E293">
            <v>200</v>
          </cell>
        </row>
        <row r="294">
          <cell r="E294">
            <v>200</v>
          </cell>
        </row>
        <row r="295">
          <cell r="E295">
            <v>200</v>
          </cell>
        </row>
        <row r="296">
          <cell r="E296">
            <v>200</v>
          </cell>
        </row>
        <row r="301">
          <cell r="E301">
            <v>400</v>
          </cell>
        </row>
        <row r="302">
          <cell r="E302">
            <v>400</v>
          </cell>
        </row>
        <row r="303">
          <cell r="E303">
            <v>300</v>
          </cell>
        </row>
        <row r="304">
          <cell r="E304">
            <v>300</v>
          </cell>
        </row>
        <row r="305">
          <cell r="E305">
            <v>300</v>
          </cell>
        </row>
        <row r="306">
          <cell r="E306">
            <v>300</v>
          </cell>
        </row>
        <row r="311">
          <cell r="E311">
            <v>400</v>
          </cell>
        </row>
        <row r="312">
          <cell r="E312">
            <v>400</v>
          </cell>
        </row>
        <row r="313">
          <cell r="E313">
            <v>300</v>
          </cell>
        </row>
        <row r="314">
          <cell r="E314">
            <v>300</v>
          </cell>
        </row>
        <row r="315">
          <cell r="E315">
            <v>300</v>
          </cell>
        </row>
        <row r="316">
          <cell r="E316">
            <v>300</v>
          </cell>
        </row>
        <row r="332">
          <cell r="E332">
            <v>400</v>
          </cell>
        </row>
        <row r="333">
          <cell r="E333">
            <v>400</v>
          </cell>
        </row>
        <row r="334">
          <cell r="E334">
            <v>300</v>
          </cell>
        </row>
        <row r="335">
          <cell r="E335">
            <v>300</v>
          </cell>
        </row>
        <row r="336">
          <cell r="E336">
            <v>300</v>
          </cell>
        </row>
        <row r="337">
          <cell r="E337">
            <v>300</v>
          </cell>
        </row>
        <row r="358">
          <cell r="B358">
            <v>18.25334771</v>
          </cell>
          <cell r="C358">
            <v>0</v>
          </cell>
          <cell r="D358">
            <v>82.564975779999997</v>
          </cell>
          <cell r="E358">
            <v>11.16057634</v>
          </cell>
          <cell r="F358">
            <v>14.120063999999999</v>
          </cell>
          <cell r="G358">
            <v>143.82176146</v>
          </cell>
        </row>
        <row r="359">
          <cell r="B359">
            <v>0.20369664000000001</v>
          </cell>
          <cell r="C359">
            <v>0</v>
          </cell>
          <cell r="D359">
            <v>115.21940278</v>
          </cell>
          <cell r="E359">
            <v>57.91242415</v>
          </cell>
          <cell r="F359">
            <v>65.495807999999997</v>
          </cell>
          <cell r="G359">
            <v>16.414433150000001</v>
          </cell>
        </row>
        <row r="360">
          <cell r="B360">
            <v>4.5964799999999991E-3</v>
          </cell>
          <cell r="C360">
            <v>0</v>
          </cell>
          <cell r="D360">
            <v>100.15497945000001</v>
          </cell>
          <cell r="E360">
            <v>78.224027969999995</v>
          </cell>
          <cell r="F360">
            <v>23.054975999999996</v>
          </cell>
          <cell r="G360">
            <v>25.295155000000001</v>
          </cell>
        </row>
        <row r="361">
          <cell r="B361">
            <v>0</v>
          </cell>
          <cell r="C361">
            <v>0</v>
          </cell>
          <cell r="D361">
            <v>99.002537059999995</v>
          </cell>
          <cell r="E361">
            <v>82.417308100000014</v>
          </cell>
          <cell r="F361">
            <v>10.682112</v>
          </cell>
          <cell r="G361">
            <v>26.96859628</v>
          </cell>
        </row>
        <row r="362">
          <cell r="B362">
            <v>5.0803200000000001E-3</v>
          </cell>
          <cell r="C362">
            <v>0</v>
          </cell>
          <cell r="D362">
            <v>99.063920240000002</v>
          </cell>
          <cell r="E362">
            <v>80.536783250000013</v>
          </cell>
          <cell r="F362">
            <v>11.160576000000001</v>
          </cell>
          <cell r="G362">
            <v>24.185548609999998</v>
          </cell>
        </row>
        <row r="363">
          <cell r="B363">
            <v>9.1869119299999991</v>
          </cell>
          <cell r="C363">
            <v>0</v>
          </cell>
          <cell r="D363">
            <v>78.292281399999993</v>
          </cell>
          <cell r="E363">
            <v>60.244533019999992</v>
          </cell>
          <cell r="F363">
            <v>4.5696000000000001E-2</v>
          </cell>
          <cell r="G363">
            <v>120.87871396</v>
          </cell>
        </row>
        <row r="364">
          <cell r="B364">
            <v>7.8091775399999994</v>
          </cell>
          <cell r="C364">
            <v>0</v>
          </cell>
          <cell r="D364">
            <v>98.798163040000006</v>
          </cell>
          <cell r="E364">
            <v>40.76835964</v>
          </cell>
          <cell r="F364">
            <v>24.541440000000001</v>
          </cell>
          <cell r="G364">
            <v>65.767403020000003</v>
          </cell>
        </row>
        <row r="365">
          <cell r="B365">
            <v>42.795405759999994</v>
          </cell>
          <cell r="C365">
            <v>0</v>
          </cell>
          <cell r="D365">
            <v>44.235976359999995</v>
          </cell>
          <cell r="E365">
            <v>19.576167000000002</v>
          </cell>
          <cell r="F365">
            <v>0.83865599999999996</v>
          </cell>
          <cell r="G365">
            <v>241.21552713</v>
          </cell>
        </row>
        <row r="366">
          <cell r="B366">
            <v>32.812093180000005</v>
          </cell>
          <cell r="C366">
            <v>0</v>
          </cell>
          <cell r="D366">
            <v>78.081165869999992</v>
          </cell>
          <cell r="E366">
            <v>1.6386048500000001</v>
          </cell>
          <cell r="F366">
            <v>53.380992000000006</v>
          </cell>
          <cell r="G366">
            <v>146.45772176999998</v>
          </cell>
        </row>
        <row r="367">
          <cell r="B367">
            <v>35.945682919999996</v>
          </cell>
          <cell r="C367">
            <v>0</v>
          </cell>
          <cell r="D367">
            <v>63.298111650000003</v>
          </cell>
          <cell r="E367">
            <v>0</v>
          </cell>
          <cell r="F367">
            <v>15.671039999999998</v>
          </cell>
          <cell r="G367">
            <v>177.25316987000002</v>
          </cell>
        </row>
        <row r="368">
          <cell r="B368">
            <v>45.471040940000002</v>
          </cell>
          <cell r="C368">
            <v>0</v>
          </cell>
          <cell r="D368">
            <v>25.945211060000002</v>
          </cell>
          <cell r="E368">
            <v>0</v>
          </cell>
          <cell r="F368">
            <v>11.461632</v>
          </cell>
          <cell r="G368">
            <v>237.28029516000004</v>
          </cell>
        </row>
        <row r="369">
          <cell r="B369">
            <v>35.817465320000004</v>
          </cell>
          <cell r="C369">
            <v>0</v>
          </cell>
          <cell r="D369">
            <v>44.128821920000007</v>
          </cell>
          <cell r="E369">
            <v>0</v>
          </cell>
          <cell r="F369">
            <v>21.649152000000001</v>
          </cell>
          <cell r="G369">
            <v>184.65398643</v>
          </cell>
        </row>
        <row r="370">
          <cell r="B370">
            <v>33.333914630000002</v>
          </cell>
          <cell r="C370">
            <v>0</v>
          </cell>
          <cell r="D370">
            <v>21.666839620000001</v>
          </cell>
          <cell r="E370">
            <v>0</v>
          </cell>
          <cell r="F370">
            <v>18.875136000000001</v>
          </cell>
          <cell r="G370">
            <v>165.58811010999997</v>
          </cell>
        </row>
        <row r="371">
          <cell r="B371">
            <v>37.038677489999998</v>
          </cell>
          <cell r="C371">
            <v>0</v>
          </cell>
          <cell r="D371">
            <v>16.35063135</v>
          </cell>
          <cell r="E371">
            <v>0</v>
          </cell>
          <cell r="F371">
            <v>9.9966720000000002</v>
          </cell>
          <cell r="G371">
            <v>204.90817380000001</v>
          </cell>
        </row>
        <row r="372">
          <cell r="B372">
            <v>28.987096100000002</v>
          </cell>
          <cell r="C372">
            <v>0</v>
          </cell>
          <cell r="D372">
            <v>50.628696390000002</v>
          </cell>
          <cell r="E372">
            <v>0</v>
          </cell>
          <cell r="F372">
            <v>80.277119999999996</v>
          </cell>
          <cell r="G372">
            <v>124.63073186</v>
          </cell>
        </row>
        <row r="373">
          <cell r="B373">
            <v>24.344409420000002</v>
          </cell>
          <cell r="C373">
            <v>0</v>
          </cell>
          <cell r="D373">
            <v>81.831925909999995</v>
          </cell>
          <cell r="E373">
            <v>0</v>
          </cell>
          <cell r="F373">
            <v>161.11065600000001</v>
          </cell>
          <cell r="G373">
            <v>54.06492630999999</v>
          </cell>
        </row>
        <row r="374">
          <cell r="B374">
            <v>36.997792999999994</v>
          </cell>
          <cell r="C374">
            <v>0</v>
          </cell>
          <cell r="D374">
            <v>45.063762109999999</v>
          </cell>
          <cell r="E374">
            <v>0</v>
          </cell>
          <cell r="F374">
            <v>151.20806400000001</v>
          </cell>
          <cell r="G374">
            <v>142.20509075999999</v>
          </cell>
        </row>
        <row r="375">
          <cell r="B375">
            <v>24.504802369999997</v>
          </cell>
          <cell r="C375">
            <v>0</v>
          </cell>
          <cell r="D375">
            <v>55.307300300000009</v>
          </cell>
          <cell r="E375">
            <v>0</v>
          </cell>
          <cell r="F375">
            <v>226.90752000000001</v>
          </cell>
          <cell r="G375">
            <v>52.114083440000002</v>
          </cell>
        </row>
        <row r="376">
          <cell r="B376">
            <v>32.639604230000003</v>
          </cell>
          <cell r="C376">
            <v>0</v>
          </cell>
          <cell r="D376">
            <v>39.858611250000003</v>
          </cell>
          <cell r="E376">
            <v>0</v>
          </cell>
          <cell r="F376">
            <v>188.83468800000003</v>
          </cell>
          <cell r="G376">
            <v>134.53977498</v>
          </cell>
        </row>
        <row r="377">
          <cell r="B377">
            <v>22.492511840000002</v>
          </cell>
          <cell r="C377">
            <v>0</v>
          </cell>
          <cell r="D377">
            <v>44.133789350000008</v>
          </cell>
          <cell r="E377">
            <v>0</v>
          </cell>
          <cell r="F377">
            <v>192.43392</v>
          </cell>
          <cell r="G377">
            <v>103.32886961999999</v>
          </cell>
        </row>
        <row r="378">
          <cell r="B378">
            <v>25.614973249999998</v>
          </cell>
          <cell r="C378">
            <v>0</v>
          </cell>
          <cell r="D378">
            <v>34.852866990000003</v>
          </cell>
          <cell r="E378">
            <v>0</v>
          </cell>
          <cell r="F378">
            <v>149.82643199999998</v>
          </cell>
          <cell r="G378">
            <v>149.27302542999999</v>
          </cell>
        </row>
        <row r="379">
          <cell r="B379">
            <v>21.826022239999997</v>
          </cell>
          <cell r="C379">
            <v>0</v>
          </cell>
          <cell r="D379">
            <v>52.811524479999996</v>
          </cell>
          <cell r="E379">
            <v>0</v>
          </cell>
          <cell r="F379">
            <v>49.246848</v>
          </cell>
          <cell r="G379">
            <v>190.54780271999999</v>
          </cell>
        </row>
        <row r="380">
          <cell r="B380">
            <v>9.2261029700000012</v>
          </cell>
          <cell r="C380">
            <v>0</v>
          </cell>
          <cell r="D380">
            <v>67.837982499999995</v>
          </cell>
          <cell r="E380">
            <v>20.68577342</v>
          </cell>
          <cell r="F380">
            <v>61.807871999999996</v>
          </cell>
          <cell r="G380">
            <v>168.07956352999997</v>
          </cell>
        </row>
        <row r="381">
          <cell r="B381">
            <v>9.7251840000000006E-2</v>
          </cell>
          <cell r="C381">
            <v>0</v>
          </cell>
          <cell r="D381">
            <v>86.023012610000009</v>
          </cell>
          <cell r="E381">
            <v>53.780430429999996</v>
          </cell>
          <cell r="F381">
            <v>76.774656000000007</v>
          </cell>
          <cell r="G381">
            <v>81.661869449999998</v>
          </cell>
        </row>
        <row r="448">
          <cell r="E448">
            <v>777.45</v>
          </cell>
        </row>
        <row r="449">
          <cell r="E449">
            <v>658.81</v>
          </cell>
        </row>
        <row r="450">
          <cell r="E450">
            <v>615.94000000000005</v>
          </cell>
        </row>
        <row r="451">
          <cell r="E451">
            <v>609.44000000000005</v>
          </cell>
        </row>
        <row r="452">
          <cell r="E452">
            <v>616.17999999999995</v>
          </cell>
        </row>
        <row r="453">
          <cell r="E453">
            <v>677.92</v>
          </cell>
        </row>
        <row r="454">
          <cell r="E454">
            <v>1026.83</v>
          </cell>
        </row>
        <row r="455">
          <cell r="E455">
            <v>1329.36</v>
          </cell>
        </row>
        <row r="456">
          <cell r="E456">
            <v>1354.64</v>
          </cell>
        </row>
        <row r="457">
          <cell r="E457">
            <v>1216.72</v>
          </cell>
        </row>
        <row r="458">
          <cell r="E458">
            <v>994</v>
          </cell>
        </row>
        <row r="459">
          <cell r="E459">
            <v>925.7</v>
          </cell>
        </row>
        <row r="460">
          <cell r="E460">
            <v>912.83</v>
          </cell>
        </row>
        <row r="461">
          <cell r="E461">
            <v>921.24</v>
          </cell>
        </row>
        <row r="462">
          <cell r="E462">
            <v>936.63</v>
          </cell>
        </row>
        <row r="463">
          <cell r="E463">
            <v>946.12</v>
          </cell>
        </row>
        <row r="464">
          <cell r="E464">
            <v>971.62</v>
          </cell>
        </row>
        <row r="465">
          <cell r="E465">
            <v>1027.4000000000001</v>
          </cell>
        </row>
        <row r="466">
          <cell r="E466">
            <v>1311.66</v>
          </cell>
        </row>
        <row r="467">
          <cell r="E467">
            <v>1554.23</v>
          </cell>
        </row>
        <row r="468">
          <cell r="E468">
            <v>1615.68</v>
          </cell>
        </row>
        <row r="469">
          <cell r="E469">
            <v>1500.5</v>
          </cell>
        </row>
        <row r="470">
          <cell r="E470">
            <v>1174.1400000000001</v>
          </cell>
        </row>
        <row r="471">
          <cell r="E471">
            <v>965.1</v>
          </cell>
        </row>
        <row r="516">
          <cell r="B516">
            <v>84.549348909999992</v>
          </cell>
          <cell r="C516">
            <v>84.895649349999985</v>
          </cell>
          <cell r="D516">
            <v>0</v>
          </cell>
          <cell r="E516">
            <v>89.337236450000006</v>
          </cell>
          <cell r="F516">
            <v>0.54960999999999993</v>
          </cell>
          <cell r="G516">
            <v>0</v>
          </cell>
          <cell r="H516">
            <v>0</v>
          </cell>
          <cell r="I516">
            <v>0.43926222000000004</v>
          </cell>
        </row>
        <row r="517">
          <cell r="B517">
            <v>84.542489129999993</v>
          </cell>
          <cell r="C517">
            <v>84.8861876</v>
          </cell>
          <cell r="D517">
            <v>0</v>
          </cell>
          <cell r="E517">
            <v>84.333147670000002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</row>
        <row r="518">
          <cell r="B518">
            <v>84.538231330000002</v>
          </cell>
          <cell r="C518">
            <v>84.887133770000005</v>
          </cell>
          <cell r="D518">
            <v>0</v>
          </cell>
          <cell r="E518">
            <v>84.290806290000006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19">
          <cell r="B519">
            <v>84.549112370000003</v>
          </cell>
          <cell r="C519">
            <v>84.825868869999994</v>
          </cell>
          <cell r="D519">
            <v>0</v>
          </cell>
          <cell r="E519">
            <v>84.263840270000003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</row>
        <row r="520">
          <cell r="B520">
            <v>84.544618020000001</v>
          </cell>
          <cell r="C520">
            <v>84.863952449999985</v>
          </cell>
          <cell r="D520">
            <v>0</v>
          </cell>
          <cell r="E520">
            <v>84.270226960000002</v>
          </cell>
          <cell r="F520">
            <v>4.4561342599999998</v>
          </cell>
          <cell r="G520">
            <v>0</v>
          </cell>
          <cell r="H520">
            <v>0</v>
          </cell>
          <cell r="I520">
            <v>0</v>
          </cell>
        </row>
        <row r="521">
          <cell r="B521">
            <v>84.551950889999986</v>
          </cell>
          <cell r="C521">
            <v>84.858748489999996</v>
          </cell>
          <cell r="D521">
            <v>0</v>
          </cell>
          <cell r="E521">
            <v>84.286548490000001</v>
          </cell>
          <cell r="F521">
            <v>97.944475710000006</v>
          </cell>
          <cell r="G521">
            <v>0</v>
          </cell>
          <cell r="H521">
            <v>0</v>
          </cell>
          <cell r="I521">
            <v>1.3873305999999999</v>
          </cell>
        </row>
        <row r="522">
          <cell r="B522">
            <v>84.59547499</v>
          </cell>
          <cell r="C522">
            <v>84.892810830000002</v>
          </cell>
          <cell r="D522">
            <v>0</v>
          </cell>
          <cell r="E522">
            <v>84.332911129999999</v>
          </cell>
          <cell r="F522">
            <v>108.47576969999999</v>
          </cell>
          <cell r="G522">
            <v>0</v>
          </cell>
          <cell r="H522">
            <v>1.2606612800000001</v>
          </cell>
          <cell r="I522">
            <v>103.44838166</v>
          </cell>
        </row>
        <row r="523">
          <cell r="B523">
            <v>84.511265310000013</v>
          </cell>
          <cell r="C523">
            <v>84.840298039999993</v>
          </cell>
          <cell r="D523">
            <v>0</v>
          </cell>
          <cell r="E523">
            <v>84.301687319999999</v>
          </cell>
          <cell r="F523">
            <v>113.64898710999999</v>
          </cell>
          <cell r="G523">
            <v>0</v>
          </cell>
          <cell r="H523">
            <v>99.240973410000009</v>
          </cell>
          <cell r="I523">
            <v>116.91861664</v>
          </cell>
        </row>
        <row r="524">
          <cell r="B524">
            <v>84.524038699999977</v>
          </cell>
          <cell r="C524">
            <v>84.858985039999993</v>
          </cell>
          <cell r="D524">
            <v>0</v>
          </cell>
          <cell r="E524">
            <v>84.322739740000003</v>
          </cell>
          <cell r="F524">
            <v>94.677329900000004</v>
          </cell>
          <cell r="G524">
            <v>0</v>
          </cell>
          <cell r="H524">
            <v>99.283906150000007</v>
          </cell>
          <cell r="I524">
            <v>100.18513881000001</v>
          </cell>
        </row>
        <row r="525">
          <cell r="B525">
            <v>57.347969139999996</v>
          </cell>
          <cell r="C525">
            <v>0.55706116999999999</v>
          </cell>
          <cell r="D525">
            <v>0</v>
          </cell>
          <cell r="E525">
            <v>84.315170319999993</v>
          </cell>
          <cell r="F525">
            <v>110.34777896</v>
          </cell>
          <cell r="G525">
            <v>0</v>
          </cell>
          <cell r="H525">
            <v>143.61639246000001</v>
          </cell>
          <cell r="I525">
            <v>92.166297</v>
          </cell>
        </row>
        <row r="526">
          <cell r="B526">
            <v>0</v>
          </cell>
          <cell r="C526">
            <v>0</v>
          </cell>
          <cell r="D526">
            <v>0</v>
          </cell>
          <cell r="E526">
            <v>84.278032899999999</v>
          </cell>
          <cell r="F526">
            <v>102.21787972999999</v>
          </cell>
          <cell r="G526">
            <v>0</v>
          </cell>
          <cell r="H526">
            <v>143.92295349999998</v>
          </cell>
          <cell r="I526">
            <v>109.86203585</v>
          </cell>
        </row>
        <row r="527">
          <cell r="B527">
            <v>0</v>
          </cell>
          <cell r="C527">
            <v>0.87852450000000004</v>
          </cell>
          <cell r="D527">
            <v>0</v>
          </cell>
          <cell r="E527">
            <v>84.354200090000006</v>
          </cell>
          <cell r="F527">
            <v>108.3828079</v>
          </cell>
          <cell r="G527">
            <v>0</v>
          </cell>
          <cell r="H527">
            <v>143.75228698000001</v>
          </cell>
          <cell r="I527">
            <v>119.82562421</v>
          </cell>
        </row>
        <row r="528">
          <cell r="B528">
            <v>1.16166769</v>
          </cell>
          <cell r="C528">
            <v>83.04658474</v>
          </cell>
          <cell r="D528">
            <v>0</v>
          </cell>
          <cell r="E528">
            <v>84.312568339999999</v>
          </cell>
          <cell r="F528">
            <v>111.40477585000001</v>
          </cell>
          <cell r="G528">
            <v>0</v>
          </cell>
          <cell r="H528">
            <v>143.9495647</v>
          </cell>
          <cell r="I528">
            <v>1.2003425599999999</v>
          </cell>
        </row>
        <row r="529">
          <cell r="B529">
            <v>83.237002669999995</v>
          </cell>
          <cell r="C529">
            <v>79.87145434</v>
          </cell>
          <cell r="D529">
            <v>0</v>
          </cell>
          <cell r="E529">
            <v>79.316758609999994</v>
          </cell>
          <cell r="F529">
            <v>120.56967338</v>
          </cell>
          <cell r="G529">
            <v>0</v>
          </cell>
          <cell r="H529">
            <v>143.92934018</v>
          </cell>
          <cell r="I529">
            <v>0</v>
          </cell>
        </row>
        <row r="530">
          <cell r="B530">
            <v>84.571347499999987</v>
          </cell>
          <cell r="C530">
            <v>84.833911359999988</v>
          </cell>
          <cell r="D530">
            <v>0</v>
          </cell>
          <cell r="E530">
            <v>84.281581069999987</v>
          </cell>
          <cell r="F530">
            <v>107.67140179999998</v>
          </cell>
          <cell r="G530">
            <v>0</v>
          </cell>
          <cell r="H530">
            <v>143.92685646000001</v>
          </cell>
          <cell r="I530">
            <v>0</v>
          </cell>
        </row>
        <row r="531">
          <cell r="B531">
            <v>84.535629360000001</v>
          </cell>
          <cell r="C531">
            <v>84.893047370000005</v>
          </cell>
          <cell r="D531">
            <v>0</v>
          </cell>
          <cell r="E531">
            <v>84.297429520000009</v>
          </cell>
          <cell r="F531">
            <v>105.54498946</v>
          </cell>
          <cell r="G531">
            <v>0</v>
          </cell>
          <cell r="H531">
            <v>89.71309912000001</v>
          </cell>
          <cell r="I531">
            <v>0</v>
          </cell>
        </row>
        <row r="532">
          <cell r="B532">
            <v>84.55833758</v>
          </cell>
          <cell r="C532">
            <v>89.882233869999993</v>
          </cell>
          <cell r="D532">
            <v>0</v>
          </cell>
          <cell r="E532">
            <v>89.210212310000003</v>
          </cell>
          <cell r="F532">
            <v>114.81313844999998</v>
          </cell>
          <cell r="G532">
            <v>0.51483803000000006</v>
          </cell>
          <cell r="H532">
            <v>89.399441769999996</v>
          </cell>
          <cell r="I532">
            <v>0</v>
          </cell>
        </row>
        <row r="533">
          <cell r="B533">
            <v>84.528533030000006</v>
          </cell>
          <cell r="C533">
            <v>84.918357570000012</v>
          </cell>
          <cell r="D533">
            <v>0</v>
          </cell>
          <cell r="E533">
            <v>84.362006050000005</v>
          </cell>
          <cell r="F533">
            <v>115.42484123999999</v>
          </cell>
          <cell r="G533">
            <v>117.92877783</v>
          </cell>
          <cell r="H533">
            <v>89.403344730000015</v>
          </cell>
          <cell r="I533">
            <v>0.67805339000000009</v>
          </cell>
        </row>
        <row r="534">
          <cell r="B534">
            <v>84.528059949999985</v>
          </cell>
          <cell r="C534">
            <v>84.888789570000014</v>
          </cell>
          <cell r="D534">
            <v>0</v>
          </cell>
          <cell r="E534">
            <v>84.30689129000001</v>
          </cell>
          <cell r="F534">
            <v>133.65954558999999</v>
          </cell>
          <cell r="G534">
            <v>135.22499384</v>
          </cell>
          <cell r="H534">
            <v>142.16732386999999</v>
          </cell>
          <cell r="I534">
            <v>133.57793792000001</v>
          </cell>
        </row>
        <row r="535">
          <cell r="B535">
            <v>84.511738409999992</v>
          </cell>
          <cell r="C535">
            <v>84.872231499999998</v>
          </cell>
          <cell r="D535">
            <v>0</v>
          </cell>
          <cell r="E535">
            <v>84.315406879999998</v>
          </cell>
          <cell r="F535">
            <v>126.67854061</v>
          </cell>
          <cell r="G535">
            <v>143.24880307999999</v>
          </cell>
          <cell r="H535">
            <v>142.17016239999998</v>
          </cell>
          <cell r="I535">
            <v>142.18683874999999</v>
          </cell>
        </row>
        <row r="536">
          <cell r="B536">
            <v>84.546037289999987</v>
          </cell>
          <cell r="C536">
            <v>84.86206012000001</v>
          </cell>
          <cell r="D536">
            <v>0</v>
          </cell>
          <cell r="E536">
            <v>84.38140263999999</v>
          </cell>
          <cell r="F536">
            <v>143.49540020000001</v>
          </cell>
          <cell r="G536">
            <v>142.83012019</v>
          </cell>
          <cell r="H536">
            <v>141.75289878000001</v>
          </cell>
          <cell r="I536">
            <v>141.88879331000001</v>
          </cell>
        </row>
        <row r="537">
          <cell r="B537">
            <v>84.545564210000009</v>
          </cell>
          <cell r="C537">
            <v>84.882166350000006</v>
          </cell>
          <cell r="D537">
            <v>0</v>
          </cell>
          <cell r="E537">
            <v>84.318008850000012</v>
          </cell>
          <cell r="F537">
            <v>126.86233530999999</v>
          </cell>
          <cell r="G537">
            <v>140.51884869999998</v>
          </cell>
          <cell r="H537">
            <v>137.05513481999998</v>
          </cell>
          <cell r="I537">
            <v>120.95642282</v>
          </cell>
        </row>
        <row r="538">
          <cell r="B538">
            <v>84.578443829999998</v>
          </cell>
          <cell r="C538">
            <v>84.87743546999998</v>
          </cell>
          <cell r="D538">
            <v>0</v>
          </cell>
          <cell r="E538">
            <v>84.349469200000001</v>
          </cell>
          <cell r="F538">
            <v>110.38397020000001</v>
          </cell>
          <cell r="G538">
            <v>126.86481902</v>
          </cell>
          <cell r="H538">
            <v>30.929311550000001</v>
          </cell>
          <cell r="I538">
            <v>110.98609295999999</v>
          </cell>
        </row>
        <row r="539">
          <cell r="B539">
            <v>0.60224107999999998</v>
          </cell>
          <cell r="C539">
            <v>84.878854719999993</v>
          </cell>
          <cell r="D539">
            <v>0</v>
          </cell>
          <cell r="E539">
            <v>84.335986209999987</v>
          </cell>
          <cell r="F539">
            <v>111.55947564</v>
          </cell>
          <cell r="G539">
            <v>1.77727339</v>
          </cell>
          <cell r="H539">
            <v>0</v>
          </cell>
          <cell r="I539">
            <v>118.89139365999999</v>
          </cell>
        </row>
        <row r="547">
          <cell r="H547" t="str">
            <v>1938 MWh</v>
          </cell>
        </row>
        <row r="549">
          <cell r="H549" t="str">
            <v>675.4 GWh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663.17</v>
          </cell>
          <cell r="E612">
            <v>20.319691237143161</v>
          </cell>
        </row>
        <row r="613">
          <cell r="D613">
            <v>585.92999999999995</v>
          </cell>
          <cell r="E613">
            <v>17.58544328714288</v>
          </cell>
        </row>
        <row r="614">
          <cell r="D614">
            <v>553.27</v>
          </cell>
          <cell r="E614">
            <v>15.97140249714289</v>
          </cell>
        </row>
        <row r="615">
          <cell r="D615">
            <v>541.96</v>
          </cell>
          <cell r="E615">
            <v>18.326048907142535</v>
          </cell>
        </row>
        <row r="616">
          <cell r="D616">
            <v>553.25</v>
          </cell>
          <cell r="E616">
            <v>17.753704197142724</v>
          </cell>
        </row>
        <row r="617">
          <cell r="D617">
            <v>604.61</v>
          </cell>
          <cell r="E617">
            <v>19.964962107142696</v>
          </cell>
        </row>
        <row r="618">
          <cell r="D618">
            <v>754.83</v>
          </cell>
          <cell r="E618">
            <v>19.9658508971429</v>
          </cell>
        </row>
        <row r="619">
          <cell r="D619">
            <v>953.09</v>
          </cell>
          <cell r="E619">
            <v>15.193647077142941</v>
          </cell>
        </row>
        <row r="620">
          <cell r="D620">
            <v>1026.72</v>
          </cell>
          <cell r="E620">
            <v>16.752689147142974</v>
          </cell>
        </row>
        <row r="621">
          <cell r="D621">
            <v>1017.39</v>
          </cell>
          <cell r="E621">
            <v>18.795937497143541</v>
          </cell>
        </row>
        <row r="622">
          <cell r="D622">
            <v>986.33</v>
          </cell>
          <cell r="E622">
            <v>30.685587637142817</v>
          </cell>
        </row>
        <row r="623">
          <cell r="D623">
            <v>949.29</v>
          </cell>
          <cell r="E623">
            <v>35.730135447142402</v>
          </cell>
        </row>
        <row r="624">
          <cell r="D624">
            <v>1020.97</v>
          </cell>
          <cell r="E624">
            <v>34.030996837142766</v>
          </cell>
        </row>
        <row r="625">
          <cell r="D625">
            <v>1026.71</v>
          </cell>
          <cell r="E625">
            <v>39.673915377141611</v>
          </cell>
        </row>
        <row r="626">
          <cell r="D626">
            <v>985.12</v>
          </cell>
          <cell r="E626">
            <v>35.107849177142725</v>
          </cell>
        </row>
        <row r="627">
          <cell r="D627">
            <v>914.37</v>
          </cell>
          <cell r="E627">
            <v>32.131080787142537</v>
          </cell>
        </row>
        <row r="628">
          <cell r="D628">
            <v>923.08</v>
          </cell>
          <cell r="E628">
            <v>36.386067357142338</v>
          </cell>
        </row>
        <row r="629">
          <cell r="D629">
            <v>945.46</v>
          </cell>
          <cell r="E629">
            <v>43.468742637141986</v>
          </cell>
        </row>
        <row r="630">
          <cell r="D630">
            <v>1010.59</v>
          </cell>
          <cell r="E630">
            <v>38.863021247144161</v>
          </cell>
        </row>
        <row r="631">
          <cell r="D631">
            <v>1148.27</v>
          </cell>
          <cell r="E631">
            <v>41.768001227142349</v>
          </cell>
        </row>
        <row r="632">
          <cell r="D632">
            <v>1193.3699999999999</v>
          </cell>
          <cell r="E632">
            <v>43.519912867141556</v>
          </cell>
        </row>
        <row r="633">
          <cell r="D633">
            <v>1109.93</v>
          </cell>
          <cell r="E633">
            <v>35.276484247142207</v>
          </cell>
        </row>
        <row r="634">
          <cell r="D634">
            <v>984.71</v>
          </cell>
          <cell r="E634">
            <v>30.933670817143138</v>
          </cell>
        </row>
        <row r="635">
          <cell r="D635">
            <v>831.33</v>
          </cell>
          <cell r="E635">
            <v>21.914535007142831</v>
          </cell>
        </row>
        <row r="636">
          <cell r="D636">
            <v>702.34</v>
          </cell>
          <cell r="E636">
            <v>21.610486207143254</v>
          </cell>
        </row>
        <row r="637">
          <cell r="D637">
            <v>617.84</v>
          </cell>
          <cell r="E637">
            <v>20.180738017142971</v>
          </cell>
        </row>
        <row r="638">
          <cell r="D638">
            <v>568.28</v>
          </cell>
          <cell r="E638">
            <v>18.352837537142591</v>
          </cell>
        </row>
        <row r="639">
          <cell r="D639">
            <v>535.27</v>
          </cell>
          <cell r="E639">
            <v>19.17684859714268</v>
          </cell>
        </row>
        <row r="640">
          <cell r="D640">
            <v>547.23</v>
          </cell>
          <cell r="E640">
            <v>22.057561197142832</v>
          </cell>
        </row>
        <row r="641">
          <cell r="D641">
            <v>589.83000000000004</v>
          </cell>
          <cell r="E641">
            <v>20.100012407142913</v>
          </cell>
        </row>
        <row r="642">
          <cell r="D642">
            <v>730.25</v>
          </cell>
          <cell r="E642">
            <v>19.287205847143127</v>
          </cell>
        </row>
        <row r="643">
          <cell r="D643">
            <v>933.59</v>
          </cell>
          <cell r="E643">
            <v>14.829943817143203</v>
          </cell>
        </row>
        <row r="644">
          <cell r="D644">
            <v>1043.78</v>
          </cell>
          <cell r="E644">
            <v>17.22806930714296</v>
          </cell>
        </row>
        <row r="645">
          <cell r="D645">
            <v>1031.83</v>
          </cell>
          <cell r="E645">
            <v>17.894544477142517</v>
          </cell>
        </row>
        <row r="646">
          <cell r="D646">
            <v>1024.56</v>
          </cell>
          <cell r="E646">
            <v>22.761086777142054</v>
          </cell>
        </row>
        <row r="647">
          <cell r="D647">
            <v>917.61</v>
          </cell>
          <cell r="E647">
            <v>24.732871207143262</v>
          </cell>
        </row>
        <row r="648">
          <cell r="D648">
            <v>858.27</v>
          </cell>
          <cell r="E648">
            <v>24.825775147142622</v>
          </cell>
        </row>
        <row r="649">
          <cell r="D649">
            <v>847.11</v>
          </cell>
          <cell r="E649">
            <v>23.770893067142879</v>
          </cell>
        </row>
        <row r="650">
          <cell r="D650">
            <v>867.19</v>
          </cell>
          <cell r="E650">
            <v>25.503057307143081</v>
          </cell>
        </row>
        <row r="651">
          <cell r="D651">
            <v>869.93</v>
          </cell>
          <cell r="E651">
            <v>26.271837837143266</v>
          </cell>
        </row>
        <row r="652">
          <cell r="D652">
            <v>953.16</v>
          </cell>
          <cell r="E652">
            <v>22.945465627142767</v>
          </cell>
        </row>
        <row r="653">
          <cell r="D653">
            <v>949.2</v>
          </cell>
          <cell r="E653">
            <v>22.607414317142911</v>
          </cell>
        </row>
        <row r="654">
          <cell r="D654">
            <v>1012.61</v>
          </cell>
          <cell r="E654">
            <v>29.792872967142785</v>
          </cell>
        </row>
        <row r="655">
          <cell r="D655">
            <v>1183.27</v>
          </cell>
          <cell r="E655">
            <v>34.781600267142949</v>
          </cell>
        </row>
        <row r="656">
          <cell r="D656">
            <v>1178.01</v>
          </cell>
          <cell r="E656">
            <v>32.680369567143089</v>
          </cell>
        </row>
        <row r="657">
          <cell r="D657">
            <v>1084.94</v>
          </cell>
          <cell r="E657">
            <v>31.98035339714238</v>
          </cell>
        </row>
        <row r="658">
          <cell r="D658">
            <v>955.95</v>
          </cell>
          <cell r="E658">
            <v>29.943442807142674</v>
          </cell>
        </row>
        <row r="659">
          <cell r="D659">
            <v>808.01</v>
          </cell>
          <cell r="E659">
            <v>25.814539467142595</v>
          </cell>
        </row>
        <row r="660">
          <cell r="D660">
            <v>625.84</v>
          </cell>
          <cell r="E660">
            <v>14.919241797142718</v>
          </cell>
        </row>
        <row r="661">
          <cell r="D661">
            <v>561.09</v>
          </cell>
          <cell r="E661">
            <v>14.461382887143145</v>
          </cell>
        </row>
        <row r="662">
          <cell r="D662">
            <v>536.17999999999995</v>
          </cell>
          <cell r="E662">
            <v>12.361335007143111</v>
          </cell>
        </row>
        <row r="663">
          <cell r="D663">
            <v>535.79</v>
          </cell>
          <cell r="E663">
            <v>16.06101623714278</v>
          </cell>
        </row>
        <row r="664">
          <cell r="D664">
            <v>547.97</v>
          </cell>
          <cell r="E664">
            <v>14.568843987143282</v>
          </cell>
        </row>
        <row r="665">
          <cell r="D665">
            <v>590.88</v>
          </cell>
          <cell r="E665">
            <v>13.589425917142876</v>
          </cell>
        </row>
        <row r="666">
          <cell r="D666">
            <v>714.31</v>
          </cell>
          <cell r="E666">
            <v>26.762877777143103</v>
          </cell>
        </row>
        <row r="667">
          <cell r="D667">
            <v>885.83</v>
          </cell>
          <cell r="E667">
            <v>20.101099157143381</v>
          </cell>
        </row>
        <row r="668">
          <cell r="D668">
            <v>941.27</v>
          </cell>
          <cell r="E668">
            <v>19.117338217142787</v>
          </cell>
        </row>
        <row r="669">
          <cell r="D669">
            <v>893.52</v>
          </cell>
          <cell r="E669">
            <v>16.196932187142465</v>
          </cell>
        </row>
        <row r="670">
          <cell r="D670">
            <v>833.45</v>
          </cell>
          <cell r="E670">
            <v>16.378301627142719</v>
          </cell>
        </row>
        <row r="671">
          <cell r="D671">
            <v>751.71</v>
          </cell>
          <cell r="E671">
            <v>18.875533687142934</v>
          </cell>
        </row>
        <row r="672">
          <cell r="D672">
            <v>740.74</v>
          </cell>
          <cell r="E672">
            <v>25.03174216714342</v>
          </cell>
        </row>
        <row r="673">
          <cell r="D673">
            <v>801.78</v>
          </cell>
          <cell r="E673">
            <v>22.723300387143126</v>
          </cell>
        </row>
        <row r="674">
          <cell r="D674">
            <v>801.67</v>
          </cell>
          <cell r="E674">
            <v>22.306589337142668</v>
          </cell>
        </row>
        <row r="675">
          <cell r="D675">
            <v>795.25</v>
          </cell>
          <cell r="E675">
            <v>23.59662233714289</v>
          </cell>
        </row>
        <row r="676">
          <cell r="D676">
            <v>821.34</v>
          </cell>
          <cell r="E676">
            <v>21.714329057143459</v>
          </cell>
        </row>
        <row r="677">
          <cell r="D677">
            <v>861.95</v>
          </cell>
          <cell r="E677">
            <v>25.661911047143121</v>
          </cell>
        </row>
        <row r="678">
          <cell r="D678">
            <v>964.89</v>
          </cell>
          <cell r="E678">
            <v>34.570199247143364</v>
          </cell>
        </row>
        <row r="679">
          <cell r="D679">
            <v>1075.78</v>
          </cell>
          <cell r="E679">
            <v>35.462273887142828</v>
          </cell>
        </row>
        <row r="680">
          <cell r="D680">
            <v>1108.71</v>
          </cell>
          <cell r="E680">
            <v>37.27945379714356</v>
          </cell>
        </row>
        <row r="681">
          <cell r="D681">
            <v>1063.25</v>
          </cell>
          <cell r="E681">
            <v>30.061587277142962</v>
          </cell>
        </row>
        <row r="682">
          <cell r="D682">
            <v>941.56</v>
          </cell>
          <cell r="E682">
            <v>22.786227747142675</v>
          </cell>
        </row>
        <row r="683">
          <cell r="D683">
            <v>785.3</v>
          </cell>
          <cell r="E683">
            <v>19.642678257143643</v>
          </cell>
        </row>
        <row r="684">
          <cell r="D684">
            <v>608.66</v>
          </cell>
          <cell r="E684">
            <v>20.434415157143121</v>
          </cell>
        </row>
        <row r="685">
          <cell r="D685">
            <v>528.38</v>
          </cell>
          <cell r="E685">
            <v>20.953431327142766</v>
          </cell>
        </row>
        <row r="686">
          <cell r="D686">
            <v>502.32</v>
          </cell>
          <cell r="E686">
            <v>20.2581740671435</v>
          </cell>
        </row>
        <row r="687">
          <cell r="D687">
            <v>493</v>
          </cell>
          <cell r="E687">
            <v>18.704214017142817</v>
          </cell>
        </row>
        <row r="688">
          <cell r="D688">
            <v>509.01</v>
          </cell>
          <cell r="E688">
            <v>19.582985627142762</v>
          </cell>
        </row>
        <row r="689">
          <cell r="D689">
            <v>560.95000000000005</v>
          </cell>
          <cell r="E689">
            <v>18.149070607143244</v>
          </cell>
        </row>
        <row r="690">
          <cell r="D690">
            <v>673.96</v>
          </cell>
          <cell r="E690">
            <v>21.405278867143352</v>
          </cell>
        </row>
        <row r="691">
          <cell r="D691">
            <v>849.73</v>
          </cell>
          <cell r="E691">
            <v>22.185928377142545</v>
          </cell>
        </row>
        <row r="692">
          <cell r="D692">
            <v>944.94</v>
          </cell>
          <cell r="E692">
            <v>20.000521097142837</v>
          </cell>
        </row>
        <row r="693">
          <cell r="D693">
            <v>915.83</v>
          </cell>
          <cell r="E693">
            <v>18.500794417143425</v>
          </cell>
        </row>
        <row r="694">
          <cell r="D694">
            <v>838.59</v>
          </cell>
          <cell r="E694">
            <v>18.092384457142771</v>
          </cell>
        </row>
        <row r="695">
          <cell r="D695">
            <v>763.38</v>
          </cell>
          <cell r="E695">
            <v>20.959074957142548</v>
          </cell>
        </row>
        <row r="696">
          <cell r="D696">
            <v>768.67</v>
          </cell>
          <cell r="E696">
            <v>23.341433187142684</v>
          </cell>
        </row>
        <row r="697">
          <cell r="D697">
            <v>813.41</v>
          </cell>
          <cell r="E697">
            <v>19.990750637142582</v>
          </cell>
        </row>
        <row r="698">
          <cell r="D698">
            <v>812.81</v>
          </cell>
          <cell r="E698">
            <v>23.622406257142984</v>
          </cell>
        </row>
        <row r="699">
          <cell r="D699">
            <v>810.33</v>
          </cell>
          <cell r="E699">
            <v>24.490106247142421</v>
          </cell>
        </row>
        <row r="700">
          <cell r="D700">
            <v>907.74</v>
          </cell>
          <cell r="E700">
            <v>25.784885317143335</v>
          </cell>
        </row>
        <row r="701">
          <cell r="D701">
            <v>967.72</v>
          </cell>
          <cell r="E701">
            <v>31.895072187143114</v>
          </cell>
        </row>
        <row r="702">
          <cell r="D702">
            <v>1047.1300000000001</v>
          </cell>
          <cell r="E702">
            <v>38.836827327142373</v>
          </cell>
        </row>
        <row r="703">
          <cell r="D703">
            <v>1164.2</v>
          </cell>
          <cell r="E703">
            <v>37.13254525714342</v>
          </cell>
        </row>
        <row r="704">
          <cell r="D704">
            <v>1199.77</v>
          </cell>
          <cell r="E704">
            <v>33.915227847142205</v>
          </cell>
        </row>
        <row r="705">
          <cell r="D705">
            <v>1059.79</v>
          </cell>
          <cell r="E705">
            <v>32.457903207142635</v>
          </cell>
        </row>
        <row r="706">
          <cell r="D706">
            <v>913.1</v>
          </cell>
          <cell r="E706">
            <v>27.689387817143142</v>
          </cell>
        </row>
        <row r="707">
          <cell r="D707">
            <v>746.62</v>
          </cell>
          <cell r="E707">
            <v>14.379275707142824</v>
          </cell>
        </row>
        <row r="708">
          <cell r="D708">
            <v>613.35</v>
          </cell>
          <cell r="E708">
            <v>25.254471377142863</v>
          </cell>
        </row>
        <row r="709">
          <cell r="D709">
            <v>549.46</v>
          </cell>
          <cell r="E709">
            <v>23.213305647142874</v>
          </cell>
        </row>
        <row r="710">
          <cell r="D710">
            <v>507.25</v>
          </cell>
          <cell r="E710">
            <v>20.979006537142823</v>
          </cell>
        </row>
        <row r="711">
          <cell r="D711">
            <v>502.93</v>
          </cell>
          <cell r="E711">
            <v>21.721704937142931</v>
          </cell>
        </row>
        <row r="712">
          <cell r="D712">
            <v>514.24</v>
          </cell>
          <cell r="E712">
            <v>23.211732277142687</v>
          </cell>
        </row>
        <row r="713">
          <cell r="D713">
            <v>559.34</v>
          </cell>
          <cell r="E713">
            <v>26.611849207142541</v>
          </cell>
        </row>
        <row r="714">
          <cell r="D714">
            <v>638.94000000000005</v>
          </cell>
          <cell r="E714">
            <v>29.604045587142764</v>
          </cell>
        </row>
        <row r="715">
          <cell r="D715">
            <v>767.23</v>
          </cell>
          <cell r="E715">
            <v>30.460672667142717</v>
          </cell>
        </row>
        <row r="716">
          <cell r="D716">
            <v>853.38</v>
          </cell>
          <cell r="E716">
            <v>24.634923127142656</v>
          </cell>
        </row>
        <row r="717">
          <cell r="D717">
            <v>870.7</v>
          </cell>
          <cell r="E717">
            <v>23.421362637142693</v>
          </cell>
        </row>
        <row r="718">
          <cell r="D718">
            <v>805.51</v>
          </cell>
          <cell r="E718">
            <v>20.206981467142668</v>
          </cell>
        </row>
        <row r="719">
          <cell r="D719">
            <v>844.16</v>
          </cell>
          <cell r="E719">
            <v>20.075008837142605</v>
          </cell>
        </row>
        <row r="720">
          <cell r="D720">
            <v>831.66</v>
          </cell>
          <cell r="E720">
            <v>19.783660747142676</v>
          </cell>
        </row>
        <row r="721">
          <cell r="D721">
            <v>781.86</v>
          </cell>
          <cell r="E721">
            <v>18.860939197143125</v>
          </cell>
        </row>
        <row r="722">
          <cell r="D722">
            <v>760.91</v>
          </cell>
          <cell r="E722">
            <v>20.160078697142808</v>
          </cell>
        </row>
        <row r="723">
          <cell r="D723">
            <v>747.05</v>
          </cell>
          <cell r="E723">
            <v>18.079470077142901</v>
          </cell>
        </row>
        <row r="724">
          <cell r="D724">
            <v>768.25</v>
          </cell>
          <cell r="E724">
            <v>18.408361947143248</v>
          </cell>
        </row>
        <row r="725">
          <cell r="D725">
            <v>834.24</v>
          </cell>
          <cell r="E725">
            <v>23.291389877142137</v>
          </cell>
        </row>
        <row r="726">
          <cell r="D726">
            <v>901.79</v>
          </cell>
          <cell r="E726">
            <v>29.953358057143078</v>
          </cell>
        </row>
        <row r="727">
          <cell r="D727">
            <v>1023.19</v>
          </cell>
          <cell r="E727">
            <v>41.320641647141883</v>
          </cell>
        </row>
        <row r="728">
          <cell r="D728">
            <v>1089.3900000000001</v>
          </cell>
          <cell r="E728">
            <v>44.13596427714333</v>
          </cell>
        </row>
        <row r="729">
          <cell r="D729">
            <v>1034.1400000000001</v>
          </cell>
          <cell r="E729">
            <v>40.294099317142809</v>
          </cell>
        </row>
        <row r="730">
          <cell r="D730">
            <v>962.3</v>
          </cell>
          <cell r="E730">
            <v>30.721091667143128</v>
          </cell>
        </row>
        <row r="731">
          <cell r="D731">
            <v>807.47</v>
          </cell>
          <cell r="E731">
            <v>21.860318827142805</v>
          </cell>
        </row>
        <row r="732">
          <cell r="D732">
            <v>696.36</v>
          </cell>
          <cell r="E732">
            <v>21.781186897142788</v>
          </cell>
        </row>
        <row r="733">
          <cell r="D733">
            <v>601.25</v>
          </cell>
          <cell r="E733">
            <v>23.812828257143224</v>
          </cell>
        </row>
        <row r="734">
          <cell r="D734">
            <v>561.77</v>
          </cell>
          <cell r="E734">
            <v>21.904296537142727</v>
          </cell>
        </row>
        <row r="735">
          <cell r="D735">
            <v>554.05999999999995</v>
          </cell>
          <cell r="E735">
            <v>21.37908251714282</v>
          </cell>
        </row>
        <row r="736">
          <cell r="D736">
            <v>555.16</v>
          </cell>
          <cell r="E736">
            <v>20.751923337142898</v>
          </cell>
        </row>
        <row r="737">
          <cell r="D737">
            <v>572.86</v>
          </cell>
          <cell r="E737">
            <v>24.55025459714318</v>
          </cell>
        </row>
        <row r="738">
          <cell r="D738">
            <v>649.44000000000005</v>
          </cell>
          <cell r="E738">
            <v>25.89689084714314</v>
          </cell>
        </row>
        <row r="739">
          <cell r="D739">
            <v>754.25</v>
          </cell>
          <cell r="E739">
            <v>26.643475017143373</v>
          </cell>
        </row>
        <row r="740">
          <cell r="D740">
            <v>880.76</v>
          </cell>
          <cell r="E740">
            <v>28.923042957142343</v>
          </cell>
        </row>
        <row r="741">
          <cell r="D741">
            <v>933.41</v>
          </cell>
          <cell r="E741">
            <v>27.208917987142513</v>
          </cell>
        </row>
        <row r="742">
          <cell r="D742">
            <v>931.28</v>
          </cell>
          <cell r="E742">
            <v>23.085454257142146</v>
          </cell>
        </row>
        <row r="743">
          <cell r="D743">
            <v>942.85</v>
          </cell>
          <cell r="E743">
            <v>22.535309817142661</v>
          </cell>
        </row>
        <row r="744">
          <cell r="D744">
            <v>925.28</v>
          </cell>
          <cell r="E744">
            <v>23.603219387142872</v>
          </cell>
        </row>
        <row r="745">
          <cell r="D745">
            <v>889.11</v>
          </cell>
          <cell r="E745">
            <v>23.719093777141552</v>
          </cell>
        </row>
        <row r="746">
          <cell r="D746">
            <v>905.32</v>
          </cell>
          <cell r="E746">
            <v>25.413129297142405</v>
          </cell>
        </row>
        <row r="747">
          <cell r="D747">
            <v>969.02</v>
          </cell>
          <cell r="E747">
            <v>26.894639757143068</v>
          </cell>
        </row>
        <row r="748">
          <cell r="D748">
            <v>962.87</v>
          </cell>
          <cell r="E748">
            <v>30.144381317143598</v>
          </cell>
        </row>
        <row r="749">
          <cell r="D749">
            <v>1056.52</v>
          </cell>
          <cell r="E749">
            <v>45.747250067143341</v>
          </cell>
        </row>
        <row r="750">
          <cell r="D750">
            <v>1094.19</v>
          </cell>
          <cell r="E750">
            <v>50.074341467142631</v>
          </cell>
        </row>
        <row r="751">
          <cell r="D751">
            <v>1305.8</v>
          </cell>
          <cell r="E751">
            <v>54.624991717143985</v>
          </cell>
        </row>
        <row r="752">
          <cell r="D752">
            <v>1395.96</v>
          </cell>
          <cell r="E752">
            <v>55.571120077141359</v>
          </cell>
        </row>
        <row r="753">
          <cell r="D753">
            <v>1281.1199999999999</v>
          </cell>
          <cell r="E753">
            <v>42.06481063714341</v>
          </cell>
        </row>
        <row r="754">
          <cell r="D754">
            <v>1154.47</v>
          </cell>
          <cell r="E754">
            <v>31.172547797142897</v>
          </cell>
        </row>
        <row r="755">
          <cell r="D755">
            <v>993.67</v>
          </cell>
          <cell r="E755">
            <v>25.965915697143373</v>
          </cell>
        </row>
        <row r="756">
          <cell r="D756">
            <v>801.86</v>
          </cell>
          <cell r="E756">
            <v>21.610486207143254</v>
          </cell>
        </row>
        <row r="757">
          <cell r="D757">
            <v>711.63</v>
          </cell>
          <cell r="E757">
            <v>20.180738017142971</v>
          </cell>
        </row>
        <row r="758">
          <cell r="D758">
            <v>667.47</v>
          </cell>
          <cell r="E758">
            <v>18.352837537142591</v>
          </cell>
        </row>
        <row r="759">
          <cell r="D759">
            <v>651.46</v>
          </cell>
          <cell r="E759">
            <v>19.17684859714268</v>
          </cell>
        </row>
        <row r="760">
          <cell r="D760">
            <v>655.41</v>
          </cell>
          <cell r="E760">
            <v>22.057561197142832</v>
          </cell>
        </row>
        <row r="761">
          <cell r="D761">
            <v>717.01</v>
          </cell>
          <cell r="E761">
            <v>20.100012407142913</v>
          </cell>
        </row>
        <row r="762">
          <cell r="D762">
            <v>823.74</v>
          </cell>
          <cell r="E762">
            <v>19.287205847143127</v>
          </cell>
        </row>
        <row r="763">
          <cell r="D763">
            <v>1010.84</v>
          </cell>
          <cell r="E763">
            <v>14.829943817143203</v>
          </cell>
        </row>
        <row r="764">
          <cell r="D764">
            <v>1091.58</v>
          </cell>
          <cell r="E764">
            <v>17.22806930714296</v>
          </cell>
        </row>
        <row r="765">
          <cell r="D765">
            <v>1032.0899999999999</v>
          </cell>
          <cell r="E765">
            <v>17.894544477142517</v>
          </cell>
        </row>
        <row r="766">
          <cell r="D766">
            <v>1032.18</v>
          </cell>
          <cell r="E766">
            <v>22.761086777142054</v>
          </cell>
        </row>
        <row r="767">
          <cell r="D767">
            <v>948.25</v>
          </cell>
          <cell r="E767">
            <v>24.732871207143262</v>
          </cell>
        </row>
        <row r="768">
          <cell r="D768">
            <v>873.31</v>
          </cell>
          <cell r="E768">
            <v>24.825775147142622</v>
          </cell>
        </row>
        <row r="769">
          <cell r="D769">
            <v>885.84</v>
          </cell>
          <cell r="E769">
            <v>23.770893067142879</v>
          </cell>
        </row>
        <row r="770">
          <cell r="D770">
            <v>872.33</v>
          </cell>
          <cell r="E770">
            <v>25.503057307143081</v>
          </cell>
        </row>
        <row r="771">
          <cell r="D771">
            <v>870.9</v>
          </cell>
          <cell r="E771">
            <v>26.271837837143266</v>
          </cell>
        </row>
        <row r="772">
          <cell r="D772">
            <v>914.71</v>
          </cell>
          <cell r="E772">
            <v>22.945465627142767</v>
          </cell>
        </row>
        <row r="773">
          <cell r="D773">
            <v>915.87</v>
          </cell>
          <cell r="E773">
            <v>22.607414317142911</v>
          </cell>
        </row>
        <row r="774">
          <cell r="D774">
            <v>996.36</v>
          </cell>
          <cell r="E774">
            <v>29.792872967142785</v>
          </cell>
        </row>
        <row r="775">
          <cell r="D775">
            <v>1124.3599999999999</v>
          </cell>
          <cell r="E775">
            <v>34.781600267142949</v>
          </cell>
        </row>
        <row r="776">
          <cell r="D776">
            <v>1170.27</v>
          </cell>
          <cell r="E776">
            <v>32.680369567143089</v>
          </cell>
        </row>
        <row r="777">
          <cell r="D777">
            <v>1095.2</v>
          </cell>
          <cell r="E777">
            <v>31.98035339714238</v>
          </cell>
        </row>
        <row r="778">
          <cell r="D778">
            <v>955.06</v>
          </cell>
          <cell r="E778">
            <v>29.943442807142674</v>
          </cell>
        </row>
        <row r="779">
          <cell r="D779">
            <v>789.26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07/04/2025</v>
          </cell>
          <cell r="C852" t="str">
            <v>08/04/2025</v>
          </cell>
          <cell r="D852" t="str">
            <v>09/04/2025</v>
          </cell>
          <cell r="E852" t="str">
            <v>10/04/2025</v>
          </cell>
          <cell r="F852" t="str">
            <v>11/04/2025</v>
          </cell>
          <cell r="G852" t="str">
            <v>12/04/2025</v>
          </cell>
          <cell r="H852" t="str">
            <v>13/04/2025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>
        <row r="10">
          <cell r="E10">
            <v>777.45</v>
          </cell>
        </row>
        <row r="11">
          <cell r="E11">
            <v>658.81</v>
          </cell>
        </row>
        <row r="12">
          <cell r="E12">
            <v>615.94000000000005</v>
          </cell>
        </row>
        <row r="13">
          <cell r="E13">
            <v>609.44000000000005</v>
          </cell>
        </row>
        <row r="14">
          <cell r="E14">
            <v>616.17999999999995</v>
          </cell>
        </row>
        <row r="15">
          <cell r="E15">
            <v>677.92</v>
          </cell>
        </row>
        <row r="16">
          <cell r="E16">
            <v>1026.83</v>
          </cell>
        </row>
        <row r="17">
          <cell r="E17">
            <v>1329.36</v>
          </cell>
        </row>
        <row r="18">
          <cell r="E18">
            <v>1354.64</v>
          </cell>
        </row>
        <row r="19">
          <cell r="E19">
            <v>1216.72</v>
          </cell>
        </row>
        <row r="20">
          <cell r="E20">
            <v>994</v>
          </cell>
        </row>
        <row r="21">
          <cell r="E21">
            <v>925.7</v>
          </cell>
        </row>
        <row r="22">
          <cell r="E22">
            <v>912.83</v>
          </cell>
        </row>
        <row r="23">
          <cell r="E23">
            <v>921.24</v>
          </cell>
        </row>
        <row r="24">
          <cell r="E24">
            <v>936.63</v>
          </cell>
        </row>
        <row r="25">
          <cell r="E25">
            <v>946.12</v>
          </cell>
        </row>
        <row r="26">
          <cell r="E26">
            <v>971.62</v>
          </cell>
        </row>
        <row r="27">
          <cell r="E27">
            <v>1027.4000000000001</v>
          </cell>
        </row>
        <row r="28">
          <cell r="E28">
            <v>1311.66</v>
          </cell>
        </row>
        <row r="29">
          <cell r="E29">
            <v>1554.23</v>
          </cell>
        </row>
        <row r="30">
          <cell r="E30">
            <v>1615.68</v>
          </cell>
        </row>
        <row r="31">
          <cell r="E31">
            <v>1500.5</v>
          </cell>
        </row>
        <row r="32">
          <cell r="E32">
            <v>1174.1400000000001</v>
          </cell>
        </row>
        <row r="33">
          <cell r="E33">
            <v>965.1</v>
          </cell>
        </row>
      </sheetData>
      <sheetData sheetId="4">
        <row r="16">
          <cell r="B16">
            <v>70</v>
          </cell>
          <cell r="C16">
            <v>75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145</v>
          </cell>
        </row>
        <row r="17">
          <cell r="B17">
            <v>70</v>
          </cell>
          <cell r="C17">
            <v>75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145</v>
          </cell>
        </row>
        <row r="18">
          <cell r="B18">
            <v>70</v>
          </cell>
          <cell r="C18">
            <v>75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145</v>
          </cell>
        </row>
        <row r="19">
          <cell r="B19">
            <v>70</v>
          </cell>
          <cell r="C19">
            <v>75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145</v>
          </cell>
        </row>
        <row r="20">
          <cell r="B20">
            <v>70</v>
          </cell>
          <cell r="C20">
            <v>75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145</v>
          </cell>
        </row>
        <row r="21">
          <cell r="B21">
            <v>70</v>
          </cell>
          <cell r="C21">
            <v>75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145</v>
          </cell>
        </row>
        <row r="22">
          <cell r="B22">
            <v>70</v>
          </cell>
          <cell r="C22">
            <v>75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145</v>
          </cell>
        </row>
        <row r="23">
          <cell r="B23">
            <v>70</v>
          </cell>
          <cell r="C23">
            <v>75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145</v>
          </cell>
        </row>
        <row r="24">
          <cell r="B24">
            <v>70</v>
          </cell>
          <cell r="C24">
            <v>75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145</v>
          </cell>
        </row>
        <row r="25">
          <cell r="B25">
            <v>70</v>
          </cell>
          <cell r="C25">
            <v>75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145</v>
          </cell>
        </row>
        <row r="26">
          <cell r="B26">
            <v>70</v>
          </cell>
          <cell r="C26">
            <v>75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145</v>
          </cell>
        </row>
        <row r="27">
          <cell r="B27">
            <v>70</v>
          </cell>
          <cell r="C27">
            <v>75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145</v>
          </cell>
        </row>
        <row r="28">
          <cell r="B28">
            <v>70</v>
          </cell>
          <cell r="C28">
            <v>75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145</v>
          </cell>
        </row>
        <row r="29">
          <cell r="B29">
            <v>70</v>
          </cell>
          <cell r="C29">
            <v>75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145</v>
          </cell>
        </row>
        <row r="30">
          <cell r="B30">
            <v>70</v>
          </cell>
          <cell r="C30">
            <v>75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145</v>
          </cell>
        </row>
        <row r="31">
          <cell r="B31">
            <v>70</v>
          </cell>
          <cell r="C31">
            <v>75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145</v>
          </cell>
        </row>
        <row r="32">
          <cell r="B32">
            <v>70</v>
          </cell>
          <cell r="C32">
            <v>75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145</v>
          </cell>
        </row>
        <row r="33">
          <cell r="B33">
            <v>70</v>
          </cell>
          <cell r="C33">
            <v>75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145</v>
          </cell>
        </row>
        <row r="34">
          <cell r="B34">
            <v>70</v>
          </cell>
          <cell r="C34">
            <v>75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145</v>
          </cell>
        </row>
        <row r="35">
          <cell r="B35">
            <v>70</v>
          </cell>
          <cell r="C35">
            <v>75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145</v>
          </cell>
        </row>
        <row r="36">
          <cell r="B36">
            <v>70</v>
          </cell>
          <cell r="C36">
            <v>75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145</v>
          </cell>
        </row>
        <row r="37">
          <cell r="B37">
            <v>70</v>
          </cell>
          <cell r="C37">
            <v>75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145</v>
          </cell>
        </row>
        <row r="38">
          <cell r="B38">
            <v>70</v>
          </cell>
          <cell r="C38">
            <v>75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145</v>
          </cell>
        </row>
        <row r="39">
          <cell r="B39">
            <v>70</v>
          </cell>
          <cell r="C39">
            <v>75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145</v>
          </cell>
        </row>
        <row r="40">
          <cell r="B40">
            <v>70</v>
          </cell>
          <cell r="C40">
            <v>75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145</v>
          </cell>
        </row>
        <row r="217">
          <cell r="B217" t="str">
            <v>07/04/2025</v>
          </cell>
          <cell r="C217" t="str">
            <v>08/04/2025</v>
          </cell>
          <cell r="D217" t="str">
            <v>09/04/2025</v>
          </cell>
          <cell r="E217" t="str">
            <v>10/04/2025</v>
          </cell>
          <cell r="F217" t="str">
            <v>11/04/2025</v>
          </cell>
          <cell r="G217" t="str">
            <v>12/04/2025</v>
          </cell>
          <cell r="H217" t="str">
            <v>13/04/2025</v>
          </cell>
        </row>
        <row r="218">
          <cell r="B218">
            <v>11</v>
          </cell>
          <cell r="C218">
            <v>11</v>
          </cell>
          <cell r="D218">
            <v>11</v>
          </cell>
          <cell r="E218">
            <v>11</v>
          </cell>
          <cell r="F218">
            <v>11</v>
          </cell>
          <cell r="G218">
            <v>11</v>
          </cell>
          <cell r="H218">
            <v>11</v>
          </cell>
        </row>
        <row r="219">
          <cell r="B219">
            <v>40</v>
          </cell>
          <cell r="C219">
            <v>40</v>
          </cell>
          <cell r="D219">
            <v>40</v>
          </cell>
          <cell r="E219">
            <v>40</v>
          </cell>
          <cell r="F219">
            <v>40</v>
          </cell>
          <cell r="G219">
            <v>40</v>
          </cell>
          <cell r="H219">
            <v>40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blikime AL"/>
      <sheetName val="Publikime EN"/>
      <sheetName val="Info "/>
      <sheetName val="D-1"/>
      <sheetName val="W-1"/>
    </sheetNames>
    <sheetDataSet>
      <sheetData sheetId="0" refreshError="1">
        <row r="2">
          <cell r="B2">
            <v>44867</v>
          </cell>
        </row>
        <row r="40">
          <cell r="D40">
            <v>1</v>
          </cell>
          <cell r="E40">
            <v>2</v>
          </cell>
          <cell r="F40">
            <v>3</v>
          </cell>
          <cell r="G40">
            <v>4</v>
          </cell>
        </row>
        <row r="154">
          <cell r="H154">
            <v>1150000</v>
          </cell>
        </row>
        <row r="343">
          <cell r="E343" t="str">
            <v>N/a</v>
          </cell>
        </row>
        <row r="344">
          <cell r="E344" t="str">
            <v>N/a</v>
          </cell>
        </row>
        <row r="345">
          <cell r="E345" t="str">
            <v>N/a</v>
          </cell>
        </row>
        <row r="346">
          <cell r="E346" t="str">
            <v>N/a</v>
          </cell>
        </row>
        <row r="347">
          <cell r="E347" t="str">
            <v>N/a</v>
          </cell>
        </row>
        <row r="348">
          <cell r="E348" t="str">
            <v>N/a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04334B-6A0C-4275-9AF9-17A6C8C4961A}" name="Table3" displayName="Table3" ref="C41:G43" headerRowCount="0" totalsRowShown="0" headerRowDxfId="672" dataDxfId="671" headerRowBorderDxfId="669" tableBorderDxfId="670" totalsRowBorderDxfId="668">
  <tableColumns count="5">
    <tableColumn id="1" xr3:uid="{80DA36C0-27F5-43B9-A9CF-11401565D0F0}" name="Java" headerRowDxfId="667" dataDxfId="666"/>
    <tableColumn id="2" xr3:uid="{2AAE799F-EB82-4533-8000-B2076AA3B8E1}" name="0" headerRowDxfId="665" dataDxfId="664"/>
    <tableColumn id="3" xr3:uid="{0613C467-4F7D-4169-A78E-82373A275528}" name="Java 43" headerRowDxfId="663" dataDxfId="662"/>
    <tableColumn id="4" xr3:uid="{B8D6D0FA-F1E5-4D6A-A3BE-9D2A39F908F5}" name="Java 44" headerRowDxfId="661" dataDxfId="660"/>
    <tableColumn id="5" xr3:uid="{F82423FC-CB1F-4826-845E-D111959013A2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A5D2970-8A43-4609-BF0E-D997724D02A8}" name="Table14" displayName="Table14" ref="C270:E276" totalsRowShown="0" headerRowDxfId="579" dataDxfId="578" headerRowBorderDxfId="576" tableBorderDxfId="577" totalsRowBorderDxfId="575">
  <autoFilter ref="C270:E276" xr:uid="{EA5D2970-8A43-4609-BF0E-D997724D02A8}"/>
  <tableColumns count="3">
    <tableColumn id="1" xr3:uid="{E94009E7-3EF7-4554-9301-A7B426ECC18B}" name="Zona 1" dataDxfId="574"/>
    <tableColumn id="2" xr3:uid="{B9D21842-31E1-4449-B8B2-940DD76DB6B2}" name="Zona 2" dataDxfId="573"/>
    <tableColumn id="3" xr3:uid="{3C17AEE8-15AF-43BC-80C0-6769616F8853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49A526A-E702-4A59-989D-DA7B8D834678}" name="Table1316" displayName="Table1316" ref="C290:E296" totalsRowShown="0" headerRowDxfId="571" dataDxfId="570" headerRowBorderDxfId="568" tableBorderDxfId="569" totalsRowBorderDxfId="567">
  <tableColumns count="3">
    <tableColumn id="1" xr3:uid="{E25EBA65-736B-4F04-B1E6-FB1E10D8D8FC}" name="Zona 1" dataDxfId="566"/>
    <tableColumn id="2" xr3:uid="{EF426137-06D3-45D8-AE38-8D19C4DDC0BE}" name="Zona 2" dataDxfId="565"/>
    <tableColumn id="3" xr3:uid="{740183B7-E9EC-402D-8EFF-AC7193147F1A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F35B172-1D3F-40E4-AF2C-125911BAEC21}" name="Table1417" displayName="Table1417" ref="C300:E306" totalsRowShown="0" headerRowDxfId="563" dataDxfId="562" headerRowBorderDxfId="560" tableBorderDxfId="561" totalsRowBorderDxfId="559">
  <autoFilter ref="C300:E306" xr:uid="{1F35B172-1D3F-40E4-AF2C-125911BAEC21}"/>
  <tableColumns count="3">
    <tableColumn id="1" xr3:uid="{5241AE51-D100-417B-9F93-18E6B6984DFA}" name="Zona 1" dataDxfId="558"/>
    <tableColumn id="2" xr3:uid="{EF0CDD86-A591-459D-A676-A9FE20659586}" name="Zona 2" dataDxfId="557"/>
    <tableColumn id="3" xr3:uid="{97C0B10A-82D7-472A-A87C-79E69590FAA9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7424FA0-36DD-4602-A0E6-80844E8C5104}" name="Table141718" displayName="Table141718" ref="C321:E327" totalsRowShown="0" headerRowDxfId="555" dataDxfId="554" headerRowBorderDxfId="552" tableBorderDxfId="553" totalsRowBorderDxfId="551">
  <autoFilter ref="C321:E327" xr:uid="{B7424FA0-36DD-4602-A0E6-80844E8C5104}"/>
  <tableColumns count="3">
    <tableColumn id="1" xr3:uid="{D223958E-E536-43E2-82AF-267A6D5FAF37}" name="Zona 1" dataDxfId="550"/>
    <tableColumn id="2" xr3:uid="{62AAD762-CD74-41D2-B41C-CF17EA5ACEBD}" name="Zona 2" dataDxfId="549"/>
    <tableColumn id="3" xr3:uid="{9C527488-2959-4633-B50C-A191E5B267B0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BEA11FA-279F-4571-9D29-9CD3021EC6F1}" name="Table14171819" displayName="Table14171819" ref="C331:E337" totalsRowShown="0" headerRowDxfId="547" dataDxfId="546" headerRowBorderDxfId="544" tableBorderDxfId="545" totalsRowBorderDxfId="543">
  <autoFilter ref="C331:E337" xr:uid="{7BEA11FA-279F-4571-9D29-9CD3021EC6F1}"/>
  <tableColumns count="3">
    <tableColumn id="1" xr3:uid="{0086B430-4E03-4B72-8A5C-F0253D36FD14}" name="Zona 1" dataDxfId="542"/>
    <tableColumn id="2" xr3:uid="{F2A63D9E-1200-4340-AA07-B9808588BEBF}" name="Zona 2" dataDxfId="541"/>
    <tableColumn id="3" xr3:uid="{AD191B37-02CA-426D-A285-54F2E3F6C2AC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1B5B28C-8B13-4995-8BCE-E6723865B512}" name="Table1417181920" displayName="Table1417181920" ref="C345:E351" totalsRowShown="0" headerRowDxfId="539" dataDxfId="538" headerRowBorderDxfId="536" tableBorderDxfId="537" totalsRowBorderDxfId="535">
  <autoFilter ref="C345:E351" xr:uid="{51B5B28C-8B13-4995-8BCE-E6723865B512}"/>
  <tableColumns count="3">
    <tableColumn id="1" xr3:uid="{B30AC83E-7E5D-4416-B02F-40B61573E929}" name="Zona 1" dataDxfId="534"/>
    <tableColumn id="2" xr3:uid="{F522D0EF-AA54-4BAE-A19D-C9DD4AA57D4C}" name="Zona 2" dataDxfId="533"/>
    <tableColumn id="3" xr3:uid="{2F48D440-6E6C-4017-B53A-D834ADB5717F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D9A2E6A-7ABC-4DF2-A1CB-DADBACF3E8C7}" name="Table20" displayName="Table20" ref="C402:G442" totalsRowShown="0" headerRowDxfId="531" dataDxfId="530" headerRowBorderDxfId="528" tableBorderDxfId="529" totalsRowBorderDxfId="527">
  <autoFilter ref="C402:G442" xr:uid="{3D9A2E6A-7ABC-4DF2-A1CB-DADBACF3E8C7}"/>
  <tableColumns count="5">
    <tableColumn id="1" xr3:uid="{E3DD6100-C109-4E03-B120-F2899DFF1660}" name="Centrali" dataDxfId="526"/>
    <tableColumn id="2" xr3:uid="{224D5754-DFF2-439E-9544-D3BE63CB7E11}" name="Kapaciteti instaluar MW" dataDxfId="525"/>
    <tableColumn id="3" xr3:uid="{86598DD3-7124-40CB-929F-4001BFDC059B}" name="Tensioni" dataDxfId="524"/>
    <tableColumn id="5" xr3:uid="{161DD20E-7F8E-4F9C-9D9A-A60625744ED3}" name="Lloji gjenerimit" dataDxfId="523"/>
    <tableColumn id="4" xr3:uid="{B75C7B10-5F3C-440A-9F75-5D9A4B398D96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3716693-3804-4887-967A-64DD20146E05}" name="Table21" displayName="Table21" ref="D447:E471" totalsRowShown="0" headerRowDxfId="521" dataDxfId="520" headerRowBorderDxfId="518" tableBorderDxfId="519" totalsRowBorderDxfId="517">
  <autoFilter ref="D447:E471" xr:uid="{93716693-3804-4887-967A-64DD20146E05}"/>
  <tableColumns count="2">
    <tableColumn id="1" xr3:uid="{33069719-BE37-4C21-A8FE-4B9EBCD2A8B0}" name="Ora" dataDxfId="516"/>
    <tableColumn id="2" xr3:uid="{BA5AE0C5-7023-4773-A355-00BFE7A474C9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125887C-C89F-4917-B0CE-433D824E7CB4}" name="Table2024" displayName="Table2024" ref="B501:G509" totalsRowShown="0" headerRowDxfId="514" dataDxfId="513" headerRowBorderDxfId="511" tableBorderDxfId="512" totalsRowBorderDxfId="510">
  <autoFilter ref="B501:G509" xr:uid="{C125887C-C89F-4917-B0CE-433D824E7CB4}"/>
  <tableColumns count="6">
    <tableColumn id="1" xr3:uid="{A99D7D07-409B-4ACE-A3E1-37E1C3162FB1}" name="Centrali" dataDxfId="509"/>
    <tableColumn id="6" xr3:uid="{B5096230-810D-4DB5-AA82-A84D6DAF1AD9}" name="Njesia" dataDxfId="508"/>
    <tableColumn id="2" xr3:uid="{8FBEAF21-D63C-4101-9D14-A18AA33C29D7}" name="Kapaciteti instaluar MW" dataDxfId="507"/>
    <tableColumn id="3" xr3:uid="{B2BC8720-7A93-4130-BA68-0AC69C983540}" name="Tensioni" dataDxfId="506"/>
    <tableColumn id="4" xr3:uid="{17B943F9-8E4D-4741-AFB5-5EAD1F873A03}" name="Vendndodhja" dataDxfId="505"/>
    <tableColumn id="5" xr3:uid="{797EF8A0-8251-4A7F-80B2-9548C1B9E123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B82EA6C-553B-4074-81E8-0B46036B9920}" name="Table24" displayName="Table24" ref="C387:E392" totalsRowShown="0" headerRowDxfId="503" dataDxfId="502" headerRowBorderDxfId="500" tableBorderDxfId="501" totalsRowBorderDxfId="499">
  <autoFilter ref="C387:E392" xr:uid="{CB82EA6C-553B-4074-81E8-0B46036B9920}"/>
  <tableColumns count="3">
    <tableColumn id="1" xr3:uid="{F01F3A10-C34B-4AE6-ADA0-47BD09E065E0}" name="Elementi" dataDxfId="498"/>
    <tableColumn id="2" xr3:uid="{26E4103E-F295-4355-885B-AB4467147819}" name="Tipi" dataDxfId="497"/>
    <tableColumn id="3" xr3:uid="{6F4A9B39-8D59-43DE-A8B2-65A3684C7008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6E02D08-FFA1-43EA-B37C-B0098890F43A}" name="Table4" displayName="Table4" ref="C71:E123" totalsRowShown="0" headerRowDxfId="657" dataDxfId="656" headerRowBorderDxfId="654" tableBorderDxfId="655" totalsRowBorderDxfId="653">
  <autoFilter ref="C71:E123" xr:uid="{A6E02D08-FFA1-43EA-B37C-B0098890F43A}"/>
  <tableColumns count="3">
    <tableColumn id="1" xr3:uid="{C8B4FECA-E34D-40E7-AE2A-1B9E9D2C414F}" name="Java" dataDxfId="652"/>
    <tableColumn id="2" xr3:uid="{A1A6C2DB-6F55-4EEE-8DE3-E02C219A6D28}" name="Min (MW)" dataDxfId="651"/>
    <tableColumn id="3" xr3:uid="{3962F0DC-A9B7-4A8A-A368-682F67A00630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B2FED06-67D8-4137-A7D9-1E9EDF907E8A}" name="Table2" displayName="Table2" ref="A556:H581" totalsRowShown="0" headerRowDxfId="495" dataDxfId="494" headerRowBorderDxfId="492" tableBorderDxfId="493" totalsRowBorderDxfId="491">
  <autoFilter ref="A556:H581" xr:uid="{2B2FED06-67D8-4137-A7D9-1E9EDF907E8A}"/>
  <tableColumns count="8">
    <tableColumn id="1" xr3:uid="{8008F30B-D440-4498-A8BF-3A78BB2E16EF}" name="Ora" dataDxfId="490"/>
    <tableColumn id="2" xr3:uid="{E06C1B0D-77D3-4DC4-AB65-5FF37B47DBF7}" name="aFRR+" dataDxfId="489"/>
    <tableColumn id="3" xr3:uid="{C9A33EFD-50B8-446B-826D-F24E0EB9ACF7}" name="aFRR-" dataDxfId="488"/>
    <tableColumn id="4" xr3:uid="{2375DBBA-0930-4BC0-A58A-2F3EAFB650D5}" name="mFRR+" dataDxfId="487"/>
    <tableColumn id="5" xr3:uid="{DF8C8551-355E-4703-84D9-6AD783697691}" name="mFRR-" dataDxfId="486"/>
    <tableColumn id="6" xr3:uid="{267E8C23-E7B0-4994-A6E9-AFE4C173F623}" name="RR+" dataDxfId="485"/>
    <tableColumn id="7" xr3:uid="{39DC6568-B719-4D82-8E63-6303403ED18A}" name="RR-" dataDxfId="484"/>
    <tableColumn id="8" xr3:uid="{E207ECAE-DDEF-4845-8320-6F135C93BB83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EB73F0-EADB-4F29-9357-DF32E01EEEE7}" name="Table5" displayName="Table5" ref="C611:E779" totalsRowShown="0" headerRowDxfId="482" headerRowBorderDxfId="480" tableBorderDxfId="481" totalsRowBorderDxfId="479">
  <autoFilter ref="C611:E779" xr:uid="{65EB73F0-EADB-4F29-9357-DF32E01EEEE7}"/>
  <tableColumns count="3">
    <tableColumn id="1" xr3:uid="{A23D27D9-7A39-417C-B876-80F49304474B}" name="Ora" dataDxfId="478"/>
    <tableColumn id="2" xr3:uid="{EBB94880-F6A2-4B02-AFF3-58DF4D977A4E}" name="Ngarkesa (MWh)" dataDxfId="477"/>
    <tableColumn id="3" xr3:uid="{B23EDA9B-BB94-4B82-922D-AE78DCECA3B7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F92E53C-9DEB-4413-88E4-81E4AD163EBB}" name="Table6" displayName="Table6" ref="C811:E823" totalsRowShown="0" headerRowDxfId="475" dataDxfId="474" headerRowBorderDxfId="472" tableBorderDxfId="473" totalsRowBorderDxfId="471">
  <autoFilter ref="C811:E823" xr:uid="{FF92E53C-9DEB-4413-88E4-81E4AD163EBB}"/>
  <tableColumns count="3">
    <tableColumn id="1" xr3:uid="{F02E460D-52F3-488A-9221-1007F6967924}" name="Muaji" dataDxfId="470"/>
    <tableColumn id="2" xr3:uid="{D78D58F9-DF33-4A7A-9566-DBF9A99609A9}" name="Ngarkesa Mes." dataDxfId="469"/>
    <tableColumn id="3" xr3:uid="{37F18D83-E4F9-471F-B0E4-E61063C368EE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EAD8B12-3A2A-4A26-8B28-4BB974F0ABF8}" name="Table127" displayName="Table127" ref="A853:H855" headerRowCount="0" totalsRowShown="0" headerRowDxfId="467" dataDxfId="466" headerRowBorderDxfId="464" tableBorderDxfId="465" totalsRowBorderDxfId="463">
  <tableColumns count="8">
    <tableColumn id="1" xr3:uid="{A50F597C-3243-4BB7-9794-80E5C3EEE80C}" name="Data" headerRowDxfId="462" dataDxfId="461"/>
    <tableColumn id="2" xr3:uid="{C6EE436E-D402-4249-A39A-8AC3E146CF48}" name="10-26-2020" headerRowDxfId="460" dataDxfId="459"/>
    <tableColumn id="3" xr3:uid="{C437FD7F-04A6-4A9A-8583-49B9B9F46CBB}" name="10-27-2020" headerRowDxfId="458" dataDxfId="457"/>
    <tableColumn id="4" xr3:uid="{2754315B-79E0-492D-AD9F-5CEB2F649D98}" name="10-28-2020" headerRowDxfId="456" dataDxfId="455"/>
    <tableColumn id="5" xr3:uid="{CF495884-E3AD-4105-AA09-34053ED301C5}" name="10-29-2020" headerRowDxfId="454" dataDxfId="453"/>
    <tableColumn id="6" xr3:uid="{EE1A31C6-AA6B-4D52-B874-2B6240C7214D}" name="10-30-2020" headerRowDxfId="452" dataDxfId="451"/>
    <tableColumn id="7" xr3:uid="{A83DF0FA-8E05-4A77-9E38-8D795F3DF6FD}" name="10-31-2020" headerRowDxfId="450" dataDxfId="449"/>
    <tableColumn id="8" xr3:uid="{DBD75F4A-4D9F-412E-98AA-F9111FB529F1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25E51D5-DE23-4895-ABCC-A20FE6A0CB5E}" name="Table27" displayName="Table27" ref="C880:F881" headerRowDxfId="446" headerRowBorderDxfId="444" tableBorderDxfId="445" totalsRowBorderDxfId="443">
  <autoFilter ref="C880:F881" xr:uid="{A25E51D5-DE23-4895-ABCC-A20FE6A0CB5E}"/>
  <tableColumns count="4">
    <tableColumn id="1" xr3:uid="{926DCBBE-B261-4DB4-AEE8-3AE89A16C968}" name="Nr." totalsRowLabel="Total" dataDxfId="441" totalsRowDxfId="442"/>
    <tableColumn id="2" xr3:uid="{113078E7-603C-4655-8628-CD454C96142D}" name="Nenstacioni" dataDxfId="439" totalsRowDxfId="440"/>
    <tableColumn id="3" xr3:uid="{6FFD3A7C-7505-4FA2-AD1E-27115F709783}" name="Ora" dataDxfId="437" totalsRowDxfId="438"/>
    <tableColumn id="4" xr3:uid="{4BE60D59-6226-4184-9590-EB80E08BECB4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C8D53DE-04FC-4710-8DC2-28B8FF967ADB}" name="Table2729" displayName="Table2729" ref="C885:F886" headerRowDxfId="434" headerRowBorderDxfId="432" tableBorderDxfId="433" totalsRowBorderDxfId="431">
  <autoFilter ref="C885:F886" xr:uid="{3C8D53DE-04FC-4710-8DC2-28B8FF967ADB}"/>
  <tableColumns count="4">
    <tableColumn id="1" xr3:uid="{8D83B5B9-1BAB-4383-BFCD-0EB8242B1815}" name="Nr." totalsRowLabel="Total" dataDxfId="429" totalsRowDxfId="430"/>
    <tableColumn id="2" xr3:uid="{B9EDCE34-E89D-41EB-BDC7-3B6DFB612425}" name="Nenstacioni" dataDxfId="427" totalsRowDxfId="428"/>
    <tableColumn id="3" xr3:uid="{E50BB0C6-52D8-4416-A1C9-1ECF59FBD579}" name="Ora" dataDxfId="425" totalsRowDxfId="426"/>
    <tableColumn id="4" xr3:uid="{35ACD512-9B92-49A6-B808-BE16D595D989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1BEED224-3851-41F6-A64E-C81F3CF272FB}" name="Table29" displayName="Table29" ref="C159:F183" totalsRowShown="0" headerRowDxfId="422" dataDxfId="421" headerRowBorderDxfId="419" tableBorderDxfId="420" totalsRowBorderDxfId="418">
  <autoFilter ref="C159:F183" xr:uid="{1BEED224-3851-41F6-A64E-C81F3CF272FB}"/>
  <tableColumns count="4">
    <tableColumn id="1" xr3:uid="{B5CA4540-06F9-476D-B14F-B98D8831E6A2}" name="Ora" dataDxfId="417"/>
    <tableColumn id="2" xr3:uid="{A5811688-63AA-4C0B-8168-F842D52F2904}" name="Prodhimi" dataDxfId="416"/>
    <tableColumn id="3" xr3:uid="{011CAB72-8A31-41FA-BD40-AA031CF77B15}" name="Shkembimi" dataDxfId="415"/>
    <tableColumn id="4" xr3:uid="{5EFBB7AB-87BC-4300-B6E6-F4EFB62D752D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CBEB02AC-04E5-40FF-868E-DDF14AF1CD2A}" name="Table1426" displayName="Table1426" ref="C280:E286" totalsRowShown="0" headerRowDxfId="413" dataDxfId="412" headerRowBorderDxfId="410" tableBorderDxfId="411" totalsRowBorderDxfId="409">
  <autoFilter ref="C280:E286" xr:uid="{CBEB02AC-04E5-40FF-868E-DDF14AF1CD2A}"/>
  <tableColumns count="3">
    <tableColumn id="1" xr3:uid="{0E970B72-830E-49DA-BE47-79372B0896F4}" name="Zona 1" dataDxfId="408"/>
    <tableColumn id="2" xr3:uid="{AC951081-E5AE-4701-97E7-539A3A6F9FCB}" name="Zona 2" dataDxfId="407"/>
    <tableColumn id="3" xr3:uid="{86DACC7B-FDBB-41C2-887B-EA45B9395519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3F63315-67D4-490C-998A-AAB804EBAF64}" name="Table141731" displayName="Table141731" ref="C310:E316" totalsRowShown="0" headerRowDxfId="405" dataDxfId="404" headerRowBorderDxfId="402" tableBorderDxfId="403" totalsRowBorderDxfId="401">
  <autoFilter ref="C310:E316" xr:uid="{03F63315-67D4-490C-998A-AAB804EBAF64}"/>
  <tableColumns count="3">
    <tableColumn id="1" xr3:uid="{7F464E5C-5A76-4289-9A99-73874DAAC147}" name="Zona 1" dataDxfId="400"/>
    <tableColumn id="2" xr3:uid="{54931B62-8C4C-4BA1-954E-7C3033C8A1BE}" name="Zona 2" dataDxfId="399"/>
    <tableColumn id="3" xr3:uid="{3D6D4E79-DAD6-4CB3-B93B-E7035F0AF88F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AE8B3A3B-4033-4860-9405-2F7A4F8E73E7}" name="Table1" displayName="Table1" ref="A11:H13" headerRowCount="0" totalsRowShown="0" headerRowDxfId="397" dataDxfId="396" headerRowBorderDxfId="394" tableBorderDxfId="395" totalsRowBorderDxfId="393">
  <tableColumns count="8">
    <tableColumn id="1" xr3:uid="{9A2A34DE-C463-4487-A24D-B9972B0D2183}" name="Data" headerRowDxfId="392" dataDxfId="391"/>
    <tableColumn id="2" xr3:uid="{AC74B09A-5DD8-4BB5-B1F2-AABEC5B3A948}" name="0.1.1900" headerRowDxfId="390" dataDxfId="389"/>
    <tableColumn id="3" xr3:uid="{7431C540-8A49-4511-81AE-B05843B1103B}" name="10-27-2020" headerRowDxfId="388" dataDxfId="387"/>
    <tableColumn id="4" xr3:uid="{7361163E-9DDC-402A-8380-2F1DD274FEC5}" name="10-28-2020" headerRowDxfId="386" dataDxfId="385"/>
    <tableColumn id="5" xr3:uid="{1D954AE4-A2B2-4390-B2FB-0ED465982C8E}" name="10-29-2020" headerRowDxfId="384" dataDxfId="383"/>
    <tableColumn id="6" xr3:uid="{B34E6158-E0C8-4113-917E-D109E38637F8}" name="10-30-2020" headerRowDxfId="382" dataDxfId="381"/>
    <tableColumn id="7" xr3:uid="{EE586CB2-A1A0-4ECB-823C-98E02EBF191A}" name="10-31-2020" headerRowDxfId="380" dataDxfId="379"/>
    <tableColumn id="8" xr3:uid="{243CC7F0-2442-43EA-9047-A954D1EBCBC6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98817C5-DF07-4AA3-951A-918AA40332B9}" name="Table7" displayName="Table7" ref="B215:G222" totalsRowShown="0" headerRowDxfId="649" headerRowBorderDxfId="647" tableBorderDxfId="648" totalsRowBorderDxfId="646" dataCellStyle="Normal">
  <autoFilter ref="B215:G222" xr:uid="{998817C5-DF07-4AA3-951A-918AA40332B9}"/>
  <tableColumns count="6">
    <tableColumn id="1" xr3:uid="{30225371-DDEB-43E6-8EB4-2DFBF7759B27}" name="Elementi" dataDxfId="645" dataCellStyle="Normal"/>
    <tableColumn id="2" xr3:uid="{D04A3DCD-DBAF-4E91-951A-3A4DC90ABDC5}" name="Fillimi" dataDxfId="644" dataCellStyle="Normal"/>
    <tableColumn id="3" xr3:uid="{E5BE08D1-39A9-446F-B0D2-8774B6868DED}" name="Perfundimi" dataDxfId="643" dataCellStyle="Normal"/>
    <tableColumn id="4" xr3:uid="{D9D82581-FB6D-4E46-9A48-F1750B4E10DB}" name="Vendndodhja" dataCellStyle="Normal"/>
    <tableColumn id="5" xr3:uid="{17D0AECE-AB7F-4351-9CCF-A33D65F1B39E}" name="Impakti ne kapacitetin kufitar" dataCellStyle="Normal"/>
    <tableColumn id="6" xr3:uid="{3F911BE7-9BD9-49BB-B605-159E6B2C05BD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7FBAF41D-E6E6-4B10-AC0B-0A3CC81DBF7D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18CDAFE4-96CA-4093-A8EF-A74F788FDE6E}" name="Ora" dataDxfId="372" dataCellStyle="Normal"/>
    <tableColumn id="2" xr3:uid="{E34F065B-5439-4F90-8A52-C449C042DC66}" name=" Bistrice-Myrtos" dataDxfId="371" dataCellStyle="Normal"/>
    <tableColumn id="3" xr3:uid="{DD62D9BD-3F67-4902-8AB5-5D27ED5C3DE8}" name=" FIERZE-PRIZREN" dataDxfId="370" dataCellStyle="Normal"/>
    <tableColumn id="4" xr3:uid="{6B5021D1-F1F3-4144-87FE-DD14DB3BAA49}" name="KOPLIK-PODGORICA" dataDxfId="369" dataCellStyle="Normal"/>
    <tableColumn id="5" xr3:uid="{6B45934F-927A-48A2-93E0-7D78A9224D02}" name="KOMAN-KOSOVA" dataDxfId="368" dataCellStyle="Normal"/>
    <tableColumn id="6" xr3:uid="{055A9202-F560-4A66-AB40-2EC9F4F6A1A0}" name="TIRANA2-PODGORICE" dataDxfId="367" dataCellStyle="Normal"/>
    <tableColumn id="7" xr3:uid="{262062E5-F4DA-47DA-A458-119A0255B387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FFB5543-83C9-4FC4-970D-771A3E9065A1}" name="Table37" displayName="Table37" ref="A515:I539" totalsRowShown="0" headerRowDxfId="365" headerRowBorderDxfId="363" tableBorderDxfId="364" totalsRowBorderDxfId="362">
  <tableColumns count="9">
    <tableColumn id="1" xr3:uid="{19C65C08-5F94-4ECD-B8DA-82F78BAEC18D}" name="Ora" dataDxfId="361"/>
    <tableColumn id="2" xr3:uid="{33C161FB-4AB9-4734-A5C2-4194C7CDA377}" name="Fierze 1" dataDxfId="360"/>
    <tableColumn id="3" xr3:uid="{1C4368AE-E772-4374-9F49-15F8EC7A2EA8}" name="Fierze 2" dataDxfId="359"/>
    <tableColumn id="4" xr3:uid="{509530E8-F4CF-4768-B5A0-1CF3CACEFD6E}" name="Fierze 3" dataDxfId="358"/>
    <tableColumn id="5" xr3:uid="{0BB79BD9-17E6-4728-A4BA-ECC5D0CFC5ED}" name="Fierze 4" dataDxfId="357"/>
    <tableColumn id="6" xr3:uid="{A81B0A0A-AAE6-4411-AAA9-289510D0B85D}" name="Koman 1" dataDxfId="356"/>
    <tableColumn id="7" xr3:uid="{B8F29C1A-16BD-4746-9487-ECEE09298BD6}" name="Koman 2" dataDxfId="355"/>
    <tableColumn id="8" xr3:uid="{51FFC2C5-A0F5-47A7-ACFB-59F77A1D48FB}" name="Koman 3" dataDxfId="354"/>
    <tableColumn id="9" xr3:uid="{E805F375-D6A5-4B86-B58A-561B9DC49505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146EC3D-772C-423C-BF35-E616CF0CD77D}" name="Table41" displayName="Table41" ref="A543:I544" totalsRowShown="0" headerRowDxfId="352" dataDxfId="351" headerRowBorderDxfId="349" tableBorderDxfId="350" totalsRowBorderDxfId="348">
  <tableColumns count="9">
    <tableColumn id="1" xr3:uid="{F2CA3210-A3BD-4957-B826-B9E9DC15A20C}" name=" " dataDxfId="347"/>
    <tableColumn id="2" xr3:uid="{4D4466F3-E31D-46BF-928A-C310ECDF40AB}" name="Fierze 1" dataDxfId="346"/>
    <tableColumn id="3" xr3:uid="{85D07072-D1C4-420B-8166-F514A7F5E67E}" name="Fierze 2" dataDxfId="345"/>
    <tableColumn id="4" xr3:uid="{E9101A56-6B5F-47B5-860D-C1960AA4106E}" name="Fierze 3" dataDxfId="344"/>
    <tableColumn id="5" xr3:uid="{585DF6AC-8FC0-4C0F-81AD-72832F9F5114}" name="Fierze 4" dataDxfId="343"/>
    <tableColumn id="6" xr3:uid="{9F57814E-3004-4F8C-A6F6-76AAED998E54}" name="Koman 1" dataDxfId="342"/>
    <tableColumn id="7" xr3:uid="{65E09F36-BAF8-4A4B-B518-2FB1F4DB8CAF}" name="Koman 2" dataDxfId="341"/>
    <tableColumn id="8" xr3:uid="{4A1FA822-31E0-47C6-B875-05479BDF281F}" name="Koman 3" dataDxfId="340"/>
    <tableColumn id="9" xr3:uid="{639BCF87-5687-4537-9B53-CE7739C81801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3AF0CF54-FBE4-48CE-95A2-02AC5BDD628B}" name="Table12662" displayName="Table12662" ref="A11:H13" headerRowCount="0" totalsRowShown="0" headerRowDxfId="338" dataDxfId="337" headerRowBorderDxfId="335" tableBorderDxfId="336" totalsRowBorderDxfId="334">
  <tableColumns count="8">
    <tableColumn id="1" xr3:uid="{17E9974D-DD46-40DC-B21C-C99959787065}" name="Data" headerRowDxfId="333" dataDxfId="332"/>
    <tableColumn id="2" xr3:uid="{AC077AA8-75AB-4FAD-B6B7-4D91C542469A}" name="0.1.1900" headerRowDxfId="331" dataDxfId="330">
      <calculatedColumnFormula>'[3]Publikime AL'!B11</calculatedColumnFormula>
    </tableColumn>
    <tableColumn id="3" xr3:uid="{F30DB31A-4C94-46A7-A820-E0596CFC1CC9}" name="10-27-2020" headerRowDxfId="329" dataDxfId="328">
      <calculatedColumnFormula>'[3]Publikime AL'!C11</calculatedColumnFormula>
    </tableColumn>
    <tableColumn id="4" xr3:uid="{B58B53A7-D6C1-4F05-BEB2-7587C4D58ADA}" name="10-28-2020" headerRowDxfId="327" dataDxfId="326">
      <calculatedColumnFormula>'[3]Publikime AL'!D11</calculatedColumnFormula>
    </tableColumn>
    <tableColumn id="5" xr3:uid="{A890B2A2-DC3C-480B-BD4F-568173B43C88}" name="10-29-2020" headerRowDxfId="325" dataDxfId="324">
      <calculatedColumnFormula>'[3]Publikime AL'!E11</calculatedColumnFormula>
    </tableColumn>
    <tableColumn id="6" xr3:uid="{D81D047C-7CCD-41EA-838A-1F23E7F54E80}" name="10-30-2020" headerRowDxfId="323" dataDxfId="322">
      <calculatedColumnFormula>'[3]Publikime AL'!F11</calculatedColumnFormula>
    </tableColumn>
    <tableColumn id="7" xr3:uid="{BD0D9F13-B87A-4972-AFF3-142483707EF6}" name="10-31-2020" headerRowDxfId="321" dataDxfId="320">
      <calculatedColumnFormula>'[3]Publikime AL'!G11</calculatedColumnFormula>
    </tableColumn>
    <tableColumn id="8" xr3:uid="{6EE5504C-8411-4A54-877A-042CC08F0F49}" name="11-1-2020" headerRowDxfId="319" dataDxfId="318">
      <calculatedColumnFormula>'[3]Publikime AL'!H11</calculatedColumnFormula>
    </tableColumn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B04D1324-22A7-4F84-8195-26CFE8CBA8B1}" name="Table33163" displayName="Table33163" ref="C18:G20" headerRowCount="0" totalsRowShown="0" headerRowDxfId="317" dataDxfId="316" headerRowBorderDxfId="314" tableBorderDxfId="315" totalsRowBorderDxfId="313">
  <tableColumns count="5">
    <tableColumn id="1" xr3:uid="{62EF705B-A5F2-4752-8810-A48B6B9CB19C}" name="Java" headerRowDxfId="312" dataDxfId="311"/>
    <tableColumn id="2" xr3:uid="{E596F30F-06F6-4D6E-BA25-4CC17CD7507E}" name="0" headerRowDxfId="310" dataDxfId="309">
      <calculatedColumnFormula>'[3]Publikime AL'!D41</calculatedColumnFormula>
    </tableColumn>
    <tableColumn id="3" xr3:uid="{551A080E-BAAD-4754-AF9B-D401F0BCB42D}" name="Java 43" headerRowDxfId="308" dataDxfId="307">
      <calculatedColumnFormula>'[3]Publikime AL'!E41</calculatedColumnFormula>
    </tableColumn>
    <tableColumn id="4" xr3:uid="{1B9F5F97-A2D2-45C5-90C0-22E0B7BC96BF}" name="Java 44" headerRowDxfId="306" dataDxfId="305">
      <calculatedColumnFormula>'[3]Publikime AL'!F41</calculatedColumnFormula>
    </tableColumn>
    <tableColumn id="5" xr3:uid="{AF03242D-D5AE-4059-8FB0-69F8569DA5B9}" name="Java 45" headerRowDxfId="304" dataDxfId="303">
      <calculatedColumnFormula>'[3]Publikime AL'!G41</calculatedColumnFormula>
    </tableColumn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2E3F33B-6AB8-4A89-ACF6-AF3543FBC415}" name="Table43364" displayName="Table43364" ref="C25:E77" totalsRowShown="0" headerRowDxfId="302" dataDxfId="301" headerRowBorderDxfId="299" tableBorderDxfId="300" totalsRowBorderDxfId="298">
  <autoFilter ref="C25:E77" xr:uid="{02E3F33B-6AB8-4A89-ACF6-AF3543FBC415}"/>
  <tableColumns count="3">
    <tableColumn id="1" xr3:uid="{04C80BAF-DCF1-4E63-81DE-537D10D73E91}" name="Week" dataDxfId="297">
      <calculatedColumnFormula>C25+1</calculatedColumnFormula>
    </tableColumn>
    <tableColumn id="2" xr3:uid="{94FBBF7B-7A0B-4426-A212-C87194D197D4}" name="Min (MW)" dataDxfId="296">
      <calculatedColumnFormula>'[2]Publikime AL'!D72</calculatedColumnFormula>
    </tableColumn>
    <tableColumn id="3" xr3:uid="{158E3E19-237D-4CB0-965F-4FBDBD96E60A}" name="Max (MW)" dataDxfId="295">
      <calculatedColumnFormula>'[2]Publikime AL'!E72</calculatedColumnFormula>
    </tableColumn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EF4D9711-80E8-468E-9D99-CA788FA17B9E}" name="Table73465" displayName="Table73465" ref="B112:G119" totalsRowShown="0" headerRowDxfId="294" dataDxfId="293" headerRowBorderDxfId="291" tableBorderDxfId="292" totalsRowBorderDxfId="290">
  <autoFilter ref="B112:G119" xr:uid="{EF4D9711-80E8-468E-9D99-CA788FA17B9E}"/>
  <tableColumns count="6">
    <tableColumn id="1" xr3:uid="{D5F8D598-E140-49CE-A9E0-FA5200F58C45}" name="Element" dataDxfId="289"/>
    <tableColumn id="2" xr3:uid="{B74EBA4A-2F0F-4CDD-9DEB-032D9F6A5699}" name="Start" dataDxfId="288"/>
    <tableColumn id="3" xr3:uid="{B811D155-A649-4790-B09A-78CD38AB5CF1}" name="End" dataDxfId="287"/>
    <tableColumn id="4" xr3:uid="{EC3E1A41-DBA3-4764-911C-43314744D041}" name="Location" dataDxfId="286"/>
    <tableColumn id="5" xr3:uid="{4B78D868-5D39-4E35-B839-8878C7041FB3}" name="NTC impact" dataDxfId="285"/>
    <tableColumn id="6" xr3:uid="{4AF20686-F865-4B3D-B549-65BCB099DC5B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EA30E8B5-F313-467E-A0DF-64BC0FF8475F}" name="Table793566" displayName="Table793566" ref="B125:G126" totalsRowShown="0" headerRowDxfId="283" dataDxfId="282" headerRowBorderDxfId="280" tableBorderDxfId="281" totalsRowBorderDxfId="279">
  <autoFilter ref="B125:G126" xr:uid="{EA30E8B5-F313-467E-A0DF-64BC0FF8475F}"/>
  <tableColumns count="6">
    <tableColumn id="1" xr3:uid="{FA5DBB59-08A5-4EAD-9262-B0FB9111C2DC}" name="Element" dataDxfId="278">
      <calculatedColumnFormula>[2]!Table79[Elementi]</calculatedColumnFormula>
    </tableColumn>
    <tableColumn id="2" xr3:uid="{66129BD6-1303-4418-9621-816F938A308A}" name="Start" dataDxfId="277">
      <calculatedColumnFormula>[2]!Table79[Fillimi]</calculatedColumnFormula>
    </tableColumn>
    <tableColumn id="3" xr3:uid="{27EF35E5-FE60-4CE0-AA75-F9CED53C26F3}" name="End" dataDxfId="276">
      <calculatedColumnFormula>[2]!Table79[Perfundimi]</calculatedColumnFormula>
    </tableColumn>
    <tableColumn id="4" xr3:uid="{3EF9F377-A7D8-4467-B64D-129AB8AE7FAB}" name="Location" dataDxfId="275">
      <calculatedColumnFormula>[2]!Table79[Vendndoshja]</calculatedColumnFormula>
    </tableColumn>
    <tableColumn id="5" xr3:uid="{F66D2465-B64B-458F-B915-845E37CECA7A}" name="NTC impact" dataDxfId="274">
      <calculatedColumnFormula>[2]!Table79[Impakti ne kapacitetin kufitar]</calculatedColumnFormula>
    </tableColumn>
    <tableColumn id="6" xr3:uid="{C96CFB90-5A30-485E-A5F5-308EEB85D72D}" name="Reason" dataDxfId="273">
      <calculatedColumnFormula>[2]!Table79[Arsyeja]</calculatedColumnFormula>
    </tableColumn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5D3E0EC-EDB9-4F75-91F5-677CD2C7791B}" name="Table93667" displayName="Table93667" ref="B134:G135" totalsRowShown="0" headerRowDxfId="272" dataDxfId="271" headerRowBorderDxfId="269" tableBorderDxfId="270" totalsRowBorderDxfId="268">
  <autoFilter ref="B134:G135" xr:uid="{65D3E0EC-EDB9-4F75-91F5-677CD2C7791B}"/>
  <tableColumns count="6">
    <tableColumn id="1" xr3:uid="{DC43D4B1-A43B-4DB3-8090-303E52A86A39}" name="Element" dataDxfId="267">
      <calculatedColumnFormula>[2]!Table9[Elementi]</calculatedColumnFormula>
    </tableColumn>
    <tableColumn id="2" xr3:uid="{2A1ED093-0FFF-449B-965F-7C732A789C79}" name="Location" dataDxfId="266">
      <calculatedColumnFormula>[2]!Table9[Vendndodhja]</calculatedColumnFormula>
    </tableColumn>
    <tableColumn id="3" xr3:uid="{59807CCC-4260-47C2-8E0B-37A72A0BEEB7}" name="Installed capacity (MWh)" dataDxfId="265">
      <calculatedColumnFormula>[2]!Table9[Kapaciteti I instaluar(MWh)]</calculatedColumnFormula>
    </tableColumn>
    <tableColumn id="4" xr3:uid="{804D08F8-7BC2-41ED-8443-7C8D4AA7F365}" name="Generation Type" dataDxfId="264">
      <calculatedColumnFormula>[2]!Table9[Lloji gjenerimit]</calculatedColumnFormula>
    </tableColumn>
    <tableColumn id="5" xr3:uid="{F4789CD3-ABCC-4C42-BBF6-114B5322C382}" name="Reason" dataDxfId="263">
      <calculatedColumnFormula>[2]!Table9[Arsyeja]</calculatedColumnFormula>
    </tableColumn>
    <tableColumn id="6" xr3:uid="{C7393738-35B3-4237-A197-C06C99AF2240}" name="Period" dataDxfId="262">
      <calculatedColumnFormula>[2]!Table9[Periudha]</calculatedColumnFormula>
    </tableColumn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F10F04BA-B433-458E-9148-DEF11046F93B}" name="Table9113768" displayName="Table9113768" ref="B139:G140" totalsRowShown="0" headerRowDxfId="261" dataDxfId="260" headerRowBorderDxfId="258" tableBorderDxfId="259" totalsRowBorderDxfId="257">
  <autoFilter ref="B139:G140" xr:uid="{F10F04BA-B433-458E-9148-DEF11046F93B}"/>
  <tableColumns count="6">
    <tableColumn id="1" xr3:uid="{B1A57BC6-BE5D-4B7A-8A9E-880ABE7875A4}" name="Elementi" dataDxfId="256">
      <calculatedColumnFormula>[2]!Table911[Elementi]</calculatedColumnFormula>
    </tableColumn>
    <tableColumn id="2" xr3:uid="{F5517B29-6C38-467D-9668-7FE6B6A4ED82}" name="Vendndodhja" dataDxfId="255">
      <calculatedColumnFormula>[2]!Table911[Vendndodhja]</calculatedColumnFormula>
    </tableColumn>
    <tableColumn id="3" xr3:uid="{CE796A7E-C5E8-4D64-8790-1D36184305CD}" name="Kapaciteti I instaluar(MWh)" dataDxfId="254">
      <calculatedColumnFormula>[2]!Table911[Kapaciteti I instaluar(MWh)]</calculatedColumnFormula>
    </tableColumn>
    <tableColumn id="4" xr3:uid="{61C3AF57-6FFD-4C85-A9FC-45FB0A23C68D}" name="Lloji gjenerimit" dataDxfId="253">
      <calculatedColumnFormula>[2]!Table911[Lloji gjenerimit]</calculatedColumnFormula>
    </tableColumn>
    <tableColumn id="5" xr3:uid="{52D2646F-CAB7-4BB4-AC19-53509442A439}" name="Arsyeja" dataDxfId="252">
      <calculatedColumnFormula>[2]!Table911[Arsyeja]</calculatedColumnFormula>
    </tableColumn>
    <tableColumn id="6" xr3:uid="{A77BB81C-5FBA-4005-92B6-28EBA5BC171E}" name="Periudha" dataDxfId="251">
      <calculatedColumnFormula>[2]!Table911[Periudha]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EF6640F-5AE8-4BE1-B3F1-EAD1975E9A6F}" name="Table79" displayName="Table79" ref="B228:G229" totalsRowShown="0" headerRowDxfId="642" dataDxfId="641" headerRowBorderDxfId="639" tableBorderDxfId="640" totalsRowBorderDxfId="638">
  <autoFilter ref="B228:G229" xr:uid="{EEF6640F-5AE8-4BE1-B3F1-EAD1975E9A6F}"/>
  <tableColumns count="6">
    <tableColumn id="1" xr3:uid="{4D0D1E62-26C9-477F-9FC9-B6CF9020631A}" name="Elementi" dataDxfId="637"/>
    <tableColumn id="2" xr3:uid="{D7AE1A38-E9E3-4C31-952F-FE09291502BD}" name="Fillimi" dataDxfId="636"/>
    <tableColumn id="3" xr3:uid="{68F6BE16-7956-4751-A87B-C7D507844D91}" name="Perfundimi" dataDxfId="635"/>
    <tableColumn id="4" xr3:uid="{29F41AA6-ED98-46B7-B876-F74404BB16C3}" name="Vendndoshja" dataDxfId="634"/>
    <tableColumn id="5" xr3:uid="{80F786AD-1BE4-490D-8982-8B37B27054EC}" name="Impakti ne kapacitetin kufitar" dataDxfId="633"/>
    <tableColumn id="6" xr3:uid="{E1170D69-C621-4D3B-A81D-A3987609C46A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A5D38757-BEE8-4CA0-8E80-ED162116211A}" name="Table911123869" displayName="Table911123869" ref="B144:G148" totalsRowShown="0" headerRowDxfId="250" dataDxfId="249" headerRowBorderDxfId="247" tableBorderDxfId="248" totalsRowBorderDxfId="246">
  <autoFilter ref="B144:G148" xr:uid="{A5D38757-BEE8-4CA0-8E80-ED162116211A}"/>
  <tableColumns count="6">
    <tableColumn id="1" xr3:uid="{32E9FDA6-21A0-4DF2-9B06-802A28A4EB0A}" name="Element" dataDxfId="245"/>
    <tableColumn id="2" xr3:uid="{620D3F10-3B84-4022-911F-8DACA3E7453B}" name="Location" dataDxfId="244"/>
    <tableColumn id="3" xr3:uid="{9283918B-C6AB-4E32-B596-B7ED12D32818}" name="Installed capacity (MWh)" dataDxfId="243"/>
    <tableColumn id="4" xr3:uid="{780DE6F4-5266-4521-96AA-41C095F6BA8A}" name="Generation Type" dataDxfId="242"/>
    <tableColumn id="5" xr3:uid="{19A59639-C2E5-4C4D-A2F1-93D1670AA8FE}" name="Reason" dataDxfId="241"/>
    <tableColumn id="6" xr3:uid="{1B196311-1D62-43E6-8ED0-2F5CEBE74A93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FB0005AF-A397-456B-B71C-8C385B56BD28}" name="Table91112133970" displayName="Table91112133970" ref="B152:G153" totalsRowShown="0" headerRowDxfId="239" dataDxfId="238" headerRowBorderDxfId="236" tableBorderDxfId="237" totalsRowBorderDxfId="235">
  <autoFilter ref="B152:G153" xr:uid="{FB0005AF-A397-456B-B71C-8C385B56BD28}"/>
  <tableColumns count="6">
    <tableColumn id="1" xr3:uid="{EA423764-6277-48B1-AE4B-4FD5852D5B2B}" name="Element" dataDxfId="234">
      <calculatedColumnFormula>[2]!Table9111213[Elementi]</calculatedColumnFormula>
    </tableColumn>
    <tableColumn id="2" xr3:uid="{7D6C3E6A-CA21-4DF1-8E18-94D7FE1CF967}" name="Location" dataDxfId="233">
      <calculatedColumnFormula>[2]!Table9111213[Vendndodhja]</calculatedColumnFormula>
    </tableColumn>
    <tableColumn id="3" xr3:uid="{E6424E8F-160B-4AB2-8BBB-DCC9912EEBEB}" name="Installed capacity (MWh)" dataDxfId="232">
      <calculatedColumnFormula>[2]!Table9111213[Kapaciteti I instaluar(MWh)]</calculatedColumnFormula>
    </tableColumn>
    <tableColumn id="4" xr3:uid="{25447C77-EAC8-4AAE-9B1E-FC30B9FA4066}" name="Generation Type" dataDxfId="231">
      <calculatedColumnFormula>[2]!Table9111213[Lloji gjenerimit]</calculatedColumnFormula>
    </tableColumn>
    <tableColumn id="5" xr3:uid="{ACB98DA0-ED57-4C94-B1D8-5576C98CF7E5}" name="Reason" dataDxfId="230">
      <calculatedColumnFormula>[2]!Table9111213[Arsyeja]</calculatedColumnFormula>
    </tableColumn>
    <tableColumn id="6" xr3:uid="{25B8A4E1-4EC6-4D59-B5E5-9AF0F1CBE618}" name="Period" dataDxfId="229">
      <calculatedColumnFormula>[2]!Table9111213[Periudha]</calculatedColumnFormula>
    </tableColumn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B5C53010-F8DD-4E45-8534-5FA845C54B9A}" name="Table134071" displayName="Table134071" ref="C157:E163" totalsRowShown="0" headerRowDxfId="228" dataDxfId="227" headerRowBorderDxfId="225" tableBorderDxfId="226" totalsRowBorderDxfId="224">
  <autoFilter ref="C157:E163" xr:uid="{B5C53010-F8DD-4E45-8534-5FA845C54B9A}"/>
  <tableColumns count="3">
    <tableColumn id="1" xr3:uid="{79666EAD-9A85-4F23-BCFD-5699CA1B44F6}" name="Area 1" dataDxfId="223"/>
    <tableColumn id="2" xr3:uid="{D18D4D4B-89B1-4903-A8B0-52085FEFDA56}" name="Area 2" dataDxfId="222"/>
    <tableColumn id="3" xr3:uid="{7134D184-AF0F-43C5-B3F1-791470756872}" name="NTC(MW) " dataDxfId="221">
      <calculatedColumnFormula>'[2]Publikime AL'!E261</calculatedColumnFormula>
    </tableColumn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9CDA8D4-F466-4B57-97CC-A3EFE658C773}" name="Table144172" displayName="Table144172" ref="C167:E173" totalsRowShown="0" headerRowDxfId="220" dataDxfId="219" headerRowBorderDxfId="217" tableBorderDxfId="218" totalsRowBorderDxfId="216">
  <autoFilter ref="C167:E173" xr:uid="{09CDA8D4-F466-4B57-97CC-A3EFE658C773}"/>
  <tableColumns count="3">
    <tableColumn id="1" xr3:uid="{22380236-C99F-44A8-A495-4FAF00188A9F}" name="Area 1" dataDxfId="215"/>
    <tableColumn id="2" xr3:uid="{A7F265BA-69CD-43D9-BB4F-F235D2D83F34}" name="Area 2" dataDxfId="214"/>
    <tableColumn id="3" xr3:uid="{3682824D-A3D2-42E3-8161-A0D1A84243A9}" name="NTC(MW)" dataDxfId="213">
      <calculatedColumnFormula>'[2]Publikime AL'!E271</calculatedColumnFormula>
    </tableColumn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F0E62807-8CD8-4E76-83BE-EE62C4AD1F05}" name="Table13164273" displayName="Table13164273" ref="C187:E193" totalsRowShown="0" headerRowDxfId="212" dataDxfId="211" headerRowBorderDxfId="209" tableBorderDxfId="210" totalsRowBorderDxfId="208">
  <autoFilter ref="C187:E193" xr:uid="{F0E62807-8CD8-4E76-83BE-EE62C4AD1F05}"/>
  <tableColumns count="3">
    <tableColumn id="1" xr3:uid="{43EDF9D1-E738-4072-9207-F98D2BF5FFB4}" name="Area 1" dataDxfId="207"/>
    <tableColumn id="2" xr3:uid="{513CC28E-AA91-46EF-8B05-2A4DC8B595AC}" name="Area 2" dataDxfId="206"/>
    <tableColumn id="3" xr3:uid="{3CA0C4BB-D65C-4F1C-BDB4-1C68CB31C51F}" name="NTC(MW) " dataDxfId="205">
      <calculatedColumnFormula>'[2]Publikime AL'!E291</calculatedColumnFormula>
    </tableColumn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27B44219-134B-40F1-986E-A728D4502C24}" name="Table14174374" displayName="Table14174374" ref="C197:E203" totalsRowShown="0" headerRowDxfId="204" dataDxfId="203" headerRowBorderDxfId="201" tableBorderDxfId="202" totalsRowBorderDxfId="200">
  <autoFilter ref="C197:E203" xr:uid="{27B44219-134B-40F1-986E-A728D4502C24}"/>
  <tableColumns count="3">
    <tableColumn id="1" xr3:uid="{A3092D1C-9594-4C7E-90E8-261880B955CF}" name="Area 1" dataDxfId="199"/>
    <tableColumn id="2" xr3:uid="{9519E35B-7A32-4386-9BD1-D9B504341FCD}" name="Area 2" dataDxfId="198"/>
    <tableColumn id="3" xr3:uid="{91C046FA-148F-41F6-A2E6-375A6FEE6250}" name="NTC(MW)" dataDxfId="197">
      <calculatedColumnFormula>'[2]Publikime AL'!E301</calculatedColumnFormula>
    </tableColumn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BF8CE3C3-F58A-4138-9C5B-1AEF3D23E162}" name="Table1417184475" displayName="Table1417184475" ref="C218:E224" totalsRowShown="0" headerRowDxfId="196" dataDxfId="195" headerRowBorderDxfId="193" tableBorderDxfId="194" totalsRowBorderDxfId="192">
  <autoFilter ref="C218:E224" xr:uid="{BF8CE3C3-F58A-4138-9C5B-1AEF3D23E162}"/>
  <tableColumns count="3">
    <tableColumn id="1" xr3:uid="{9C912D97-544D-475C-B00F-D8548D1350DA}" name="Area 1" dataDxfId="191"/>
    <tableColumn id="2" xr3:uid="{C86D7D5F-678B-4607-BD22-498B0D05B7D1}" name="Area 2" dataDxfId="190"/>
    <tableColumn id="3" xr3:uid="{F5F3F079-DC16-416B-95BD-8DB4F045BD0B}" name="NTC(MW)" dataDxfId="189">
      <calculatedColumnFormula>'[2]Publikime AL'!E332</calculatedColumnFormula>
    </tableColumn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1C0835B2-8561-44FA-969C-FB0FEC950B51}" name="Table141718194676" displayName="Table141718194676" ref="C228:E234" totalsRowShown="0" headerRowDxfId="188" dataDxfId="187" headerRowBorderDxfId="185" tableBorderDxfId="186" totalsRowBorderDxfId="184">
  <autoFilter ref="C228:E234" xr:uid="{1C0835B2-8561-44FA-969C-FB0FEC950B51}"/>
  <tableColumns count="3">
    <tableColumn id="1" xr3:uid="{E1A1BFC4-8479-4D2F-9FDF-E0C185B354AC}" name="Area 1" dataDxfId="183"/>
    <tableColumn id="2" xr3:uid="{7631F2F1-EAD6-45A3-912A-28CAC00415C8}" name="Area 2" dataDxfId="182"/>
    <tableColumn id="3" xr3:uid="{CB4FEE5F-4381-4EF9-A4B0-24016FBFD64A}" name="NTC(MW)" dataDxfId="181">
      <calculatedColumnFormula>'[2]Publikime AL'!E332</calculatedColumnFormula>
    </tableColumn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6E448145-F611-4DC6-B4D8-E44AAC8D3074}" name="Table14171819204777" displayName="Table14171819204777" ref="C242:E248" totalsRowShown="0" headerRowDxfId="180" dataDxfId="179" headerRowBorderDxfId="177" tableBorderDxfId="178" totalsRowBorderDxfId="176">
  <autoFilter ref="C242:E248" xr:uid="{6E448145-F611-4DC6-B4D8-E44AAC8D3074}"/>
  <tableColumns count="3">
    <tableColumn id="1" xr3:uid="{A2AAFD7F-B3A7-48E2-A0AA-D0F8F3DC34FF}" name="Area 1" dataDxfId="175"/>
    <tableColumn id="2" xr3:uid="{153A9D77-E92E-4230-9B36-F30C84B42415}" name="Area 2" dataDxfId="174"/>
    <tableColumn id="3" xr3:uid="{2308F641-B7BE-4F12-BB53-B411E148BAA7}" name="NTC(MW)" dataDxfId="173">
      <calculatedColumnFormula>'[3]Publikime AL'!E343</calculatedColumnFormula>
    </tableColumn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7F5A4B6B-C5B7-4784-95BD-23E5A98B06B1}" name="Table204878" displayName="Table204878" ref="C299:G339" totalsRowShown="0" headerRowDxfId="172" dataDxfId="171" headerRowBorderDxfId="169" tableBorderDxfId="170" totalsRowBorderDxfId="168">
  <autoFilter ref="C299:G339" xr:uid="{7F5A4B6B-C5B7-4784-95BD-23E5A98B06B1}"/>
  <tableColumns count="5">
    <tableColumn id="1" xr3:uid="{736F0655-ACE1-4246-BB91-A547560BF6D9}" name="Power Plant" dataDxfId="167"/>
    <tableColumn id="2" xr3:uid="{C22E171E-4DB0-4102-B467-BE4406450BEB}" name="Installed Capacity" dataDxfId="166"/>
    <tableColumn id="3" xr3:uid="{CFE6B44A-A936-46DC-A9C2-004044C1E3F1}" name="Voltage" dataDxfId="165"/>
    <tableColumn id="5" xr3:uid="{44C74890-1DF0-478E-9056-014EF6CC10E9}" name="Generation type" dataDxfId="164"/>
    <tableColumn id="4" xr3:uid="{F55C5D7F-5088-4BAB-935F-E95814DB3AF7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DA0A602-6559-4D9A-86BF-57F396BA90D1}" name="Table9" displayName="Table9" ref="B237:G238" totalsRowShown="0" headerRowDxfId="631" dataDxfId="630" headerRowBorderDxfId="628" tableBorderDxfId="629" totalsRowBorderDxfId="627">
  <autoFilter ref="B237:G238" xr:uid="{5DA0A602-6559-4D9A-86BF-57F396BA90D1}"/>
  <tableColumns count="6">
    <tableColumn id="1" xr3:uid="{80046A66-2BE1-4776-86E0-68E7DF54B0B8}" name="Elementi" dataDxfId="626"/>
    <tableColumn id="2" xr3:uid="{0C7F13B6-8408-406C-B76C-CF196CBD56CE}" name="Vendndodhja" dataDxfId="625"/>
    <tableColumn id="3" xr3:uid="{0A589CB6-6336-4575-B67B-37A36415988A}" name="Kapaciteti I instaluar(MWh)" dataDxfId="624"/>
    <tableColumn id="4" xr3:uid="{F911E888-3B22-4A9D-96DF-439A0A8EE4A1}" name="Lloji gjenerimit" dataDxfId="623"/>
    <tableColumn id="5" xr3:uid="{668029C0-1F5E-43C1-AD0E-9C4BA7451B4B}" name="Arsyeja" dataDxfId="622"/>
    <tableColumn id="6" xr3:uid="{B2272588-1D67-4B0E-8A81-6468138A7171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15D55643-8EEC-419D-88E0-189478CD8DDC}" name="Table214979" displayName="Table214979" ref="D344:E368" totalsRowShown="0" headerRowDxfId="162" dataDxfId="161" headerRowBorderDxfId="159" tableBorderDxfId="160" totalsRowBorderDxfId="158">
  <autoFilter ref="D344:E368" xr:uid="{15D55643-8EEC-419D-88E0-189478CD8DDC}"/>
  <tableColumns count="2">
    <tableColumn id="1" xr3:uid="{11E115DE-D7D8-4DE7-A19A-674AF623ACA2}" name="Hour" dataDxfId="157"/>
    <tableColumn id="2" xr3:uid="{0CC49291-5F7A-4B9A-B492-D5A8C1C3AB71}" name="Schedule MW" dataDxfId="156">
      <calculatedColumnFormula>'[2]D-1'!E10</calculatedColumnFormula>
    </tableColumn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D087274E-F8CE-4FD1-AB6D-8B28B769D4E7}" name="Table20245280" displayName="Table20245280" ref="B372:G380" totalsRowShown="0" headerRowDxfId="155" dataDxfId="154" headerRowBorderDxfId="152" tableBorderDxfId="153" totalsRowBorderDxfId="151">
  <autoFilter ref="B372:G380" xr:uid="{D087274E-F8CE-4FD1-AB6D-8B28B769D4E7}"/>
  <tableColumns count="6">
    <tableColumn id="1" xr3:uid="{C83AB154-6F28-407E-9DD3-DB79F386DE7A}" name="Power Plant" dataDxfId="150"/>
    <tableColumn id="6" xr3:uid="{AD5C68D3-B3D8-42AD-A4A6-329FE946EB0F}" name="Unit" dataDxfId="149"/>
    <tableColumn id="2" xr3:uid="{08A2ECA3-0389-49A9-B6EF-CDD9634B9CE9}" name="Installed capacity" dataDxfId="148"/>
    <tableColumn id="3" xr3:uid="{54699507-ED0C-43AE-8635-2827F50751A4}" name="Voltage" dataDxfId="147"/>
    <tableColumn id="4" xr3:uid="{D3D87B69-B8ED-468E-84F6-CA16E24C9E6E}" name="Location" dataDxfId="146"/>
    <tableColumn id="5" xr3:uid="{A7477CC5-F915-4018-8555-982FB1DFC555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D7883794-3C95-4736-84DB-665A7C1B0250}" name="Table245481" displayName="Table245481" ref="C284:E289" totalsRowShown="0" headerRowDxfId="144" dataDxfId="143" headerRowBorderDxfId="141" tableBorderDxfId="142" totalsRowBorderDxfId="140">
  <autoFilter ref="C284:E289" xr:uid="{D7883794-3C95-4736-84DB-665A7C1B0250}"/>
  <tableColumns count="3">
    <tableColumn id="1" xr3:uid="{770434DC-1A21-4D98-82EC-1BB4DC20675E}" name="Element" dataDxfId="139"/>
    <tableColumn id="2" xr3:uid="{65D42321-6DDE-4A85-B65F-4DE5C484F521}" name="Type" dataDxfId="138"/>
    <tableColumn id="3" xr3:uid="{62148FC0-6243-4E31-BF64-820FF8FF1B2B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CF03293E-77F8-4235-B6A7-01469EA1BC7B}" name="Table25582" displayName="Table25582" ref="A429:H454" totalsRowShown="0" headerRowDxfId="136" dataDxfId="135" headerRowBorderDxfId="133" tableBorderDxfId="134" totalsRowBorderDxfId="132">
  <autoFilter ref="A429:H454" xr:uid="{CF03293E-77F8-4235-B6A7-01469EA1BC7B}"/>
  <tableColumns count="8">
    <tableColumn id="1" xr3:uid="{EAEDD0EB-26A3-440C-9053-A1EAB1FCDBA2}" name="Hour" dataDxfId="131"/>
    <tableColumn id="2" xr3:uid="{2E9534FD-0797-4C6D-BB3D-9738C76F1BAD}" name="aFRR+" dataDxfId="130">
      <calculatedColumnFormula>'[2]W-1'!B16</calculatedColumnFormula>
    </tableColumn>
    <tableColumn id="3" xr3:uid="{CBEDF7DE-1E5B-4E21-A093-0EA20042EFF3}" name="aFRR-" dataDxfId="129">
      <calculatedColumnFormula>'[2]W-1'!C16</calculatedColumnFormula>
    </tableColumn>
    <tableColumn id="4" xr3:uid="{A0EFAE46-CDDE-4D42-B36D-B4543086A9A7}" name="mFRR+" dataDxfId="128">
      <calculatedColumnFormula>'[2]W-1'!D16</calculatedColumnFormula>
    </tableColumn>
    <tableColumn id="5" xr3:uid="{A487C248-FDA9-41AC-B9F1-BF34E23438C0}" name="mFRR-" dataDxfId="127">
      <calculatedColumnFormula>'[2]W-1'!E16</calculatedColumnFormula>
    </tableColumn>
    <tableColumn id="6" xr3:uid="{59036E9F-8AEF-4AD3-A42A-CECDCFE83AC5}" name="RR+" dataDxfId="126">
      <calculatedColumnFormula>'[2]W-1'!F16</calculatedColumnFormula>
    </tableColumn>
    <tableColumn id="7" xr3:uid="{E688961B-AC42-44D3-BEB3-DC4F0F4A17FE}" name="RR-" dataDxfId="125">
      <calculatedColumnFormula>'[2]W-1'!G16</calculatedColumnFormula>
    </tableColumn>
    <tableColumn id="8" xr3:uid="{8535C6B4-8EDC-4F2F-AAC0-1D36F46052F4}" name="Total" dataDxfId="124">
      <calculatedColumnFormula>'[2]W-1'!H16</calculatedColumnFormula>
    </tableColumn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BC9B1AEB-A6DC-4102-9522-F3BC558AB78C}" name="Table55683" displayName="Table55683" ref="C484:E652" totalsRowShown="0" headerRowDxfId="123" headerRowBorderDxfId="121" tableBorderDxfId="122" totalsRowBorderDxfId="120">
  <autoFilter ref="C484:E652" xr:uid="{BC9B1AEB-A6DC-4102-9522-F3BC558AB78C}"/>
  <tableColumns count="3">
    <tableColumn id="1" xr3:uid="{5B7D34F5-16EF-4430-A80F-63CB7B05E697}" name="hour" dataDxfId="119"/>
    <tableColumn id="2" xr3:uid="{E9CF711C-A1CE-4624-B9A8-7498B93F0E34}" name="Load (MWh)" dataDxfId="118">
      <calculatedColumnFormula>'[2]Publikime AL'!D612</calculatedColumnFormula>
    </tableColumn>
    <tableColumn id="3" xr3:uid="{4BF2CBD5-A3D0-4F4B-867C-6CB459F5EE48}" name="Losses (MWh)" dataDxfId="117">
      <calculatedColumnFormula>'[2]Publikime AL'!E612</calculatedColumnFormula>
    </tableColumn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E166AEF4-FFF1-49F7-85F0-8A2F7D6FFD51}" name="Table65784" displayName="Table65784" ref="C656:E668" totalsRowShown="0" headerRowDxfId="116" dataDxfId="115" headerRowBorderDxfId="113" tableBorderDxfId="114" totalsRowBorderDxfId="112">
  <autoFilter ref="C656:E668" xr:uid="{E166AEF4-FFF1-49F7-85F0-8A2F7D6FFD51}"/>
  <tableColumns count="3">
    <tableColumn id="1" xr3:uid="{3D8E951C-FBEA-4BA0-975C-9E35986C4C7E}" name="Month" dataDxfId="111"/>
    <tableColumn id="2" xr3:uid="{99BD3733-5DF1-4AF0-8373-20D7F51C1495}" name="Average Load" dataDxfId="110">
      <calculatedColumnFormula>'[2]Publikime AL'!D812</calculatedColumnFormula>
    </tableColumn>
    <tableColumn id="3" xr3:uid="{CADDF777-ED79-490D-8F92-C22BDE6E8E6E}" name="Max Load" dataDxfId="109">
      <calculatedColumnFormula>'[2]Publikime AL'!E812</calculatedColumnFormula>
    </tableColumn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6F4F4BB-2878-4377-A9E5-70AB18641B4E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043E7FCC-E1A9-40DB-A3FE-796E8D796995}" name="Data" headerRowDxfId="103" dataDxfId="102"/>
    <tableColumn id="2" xr3:uid="{28A04A20-0178-44D2-A9A1-BFC3C70AEB64}" name="10-26-2020" headerRowDxfId="101" dataDxfId="100">
      <calculatedColumnFormula>'[3]Publikime AL'!B849</calculatedColumnFormula>
    </tableColumn>
    <tableColumn id="3" xr3:uid="{733E5AB7-AEF2-4489-A906-E8713CEF22FD}" name="10-27-2020" headerRowDxfId="99" dataDxfId="98">
      <calculatedColumnFormula>'[3]Publikime AL'!C849</calculatedColumnFormula>
    </tableColumn>
    <tableColumn id="4" xr3:uid="{C79933E5-1558-4AF3-9ABD-12149B264220}" name="10-28-2020" headerRowDxfId="97" dataDxfId="96">
      <calculatedColumnFormula>'[3]Publikime AL'!D849</calculatedColumnFormula>
    </tableColumn>
    <tableColumn id="5" xr3:uid="{5760BCE0-2E44-4F36-8EB3-99DA25D15003}" name="10-29-2020" headerRowDxfId="95" dataDxfId="94">
      <calculatedColumnFormula>'[3]Publikime AL'!E849</calculatedColumnFormula>
    </tableColumn>
    <tableColumn id="6" xr3:uid="{43F07CAC-77D9-477D-B76A-695EAE81D78F}" name="10-30-2020" headerRowDxfId="93" dataDxfId="92">
      <calculatedColumnFormula>'[3]Publikime AL'!F849</calculatedColumnFormula>
    </tableColumn>
    <tableColumn id="7" xr3:uid="{C71A0958-C87A-4D1A-927B-CA83F849ED23}" name="10-31-2020" headerRowDxfId="91" dataDxfId="90">
      <calculatedColumnFormula>'[3]Publikime AL'!G849</calculatedColumnFormula>
    </tableColumn>
    <tableColumn id="8" xr3:uid="{FA6E4C79-5F4D-4789-BB11-E4D393BA2C0C}" name="11-1-2020" headerRowDxfId="89" dataDxfId="88">
      <calculatedColumnFormula>'[3]Publikime AL'!H849</calculatedColumnFormula>
    </tableColumn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F99A7116-4C13-4F33-8075-C1EAC3B40B5A}" name="Table275986" displayName="Table275986" ref="C679:F680" headerRowDxfId="87" headerRowBorderDxfId="85" tableBorderDxfId="86" totalsRowBorderDxfId="84">
  <autoFilter ref="C679:F680" xr:uid="{F99A7116-4C13-4F33-8075-C1EAC3B40B5A}"/>
  <tableColumns count="4">
    <tableColumn id="1" xr3:uid="{6EDB916D-D2D8-4463-9EDF-FB2F39883E5E}" name="Nr." totalsRowLabel="Total" dataDxfId="82" totalsRowDxfId="83"/>
    <tableColumn id="2" xr3:uid="{0F43BC5B-FEBA-4915-AE7C-C27529BFDAE0}" name="Substation" dataDxfId="80" totalsRowDxfId="81"/>
    <tableColumn id="3" xr3:uid="{D94B3256-18F1-492B-B577-E4B6FDB36D81}" name="Hour" dataDxfId="78" totalsRowDxfId="79"/>
    <tableColumn id="4" xr3:uid="{26BCE308-64C2-43D7-A494-72C8C778150B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AF75527C-22CC-45DF-BCB2-4366E900DFA0}" name="Table27296087" displayName="Table27296087" ref="C684:F685" headerRowDxfId="75" headerRowBorderDxfId="73" tableBorderDxfId="74" totalsRowBorderDxfId="72">
  <autoFilter ref="C684:F685" xr:uid="{AF75527C-22CC-45DF-BCB2-4366E900DFA0}"/>
  <tableColumns count="4">
    <tableColumn id="1" xr3:uid="{44EA743E-DBCE-4277-8DDB-036DEC5E9586}" name="Nr." totalsRowLabel="Total" dataDxfId="70" totalsRowDxfId="71"/>
    <tableColumn id="2" xr3:uid="{BFF2F292-980F-468D-89CE-873363E158B6}" name="Substation" dataDxfId="68" totalsRowDxfId="69"/>
    <tableColumn id="3" xr3:uid="{5BACBDD4-0620-47CD-A6E0-F4E33C91350A}" name="Hour" dataDxfId="66" totalsRowDxfId="67"/>
    <tableColumn id="4" xr3:uid="{EBD73017-C146-4F4A-8B49-8745AF778092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44D325ED-85C0-4782-B5B7-A735C1C48E6D}" name="Table296188" displayName="Table296188" ref="C84:F108" totalsRowShown="0" headerRowDxfId="63" dataDxfId="62" headerRowBorderDxfId="60" tableBorderDxfId="61" totalsRowBorderDxfId="59">
  <autoFilter ref="C84:F108" xr:uid="{44D325ED-85C0-4782-B5B7-A735C1C48E6D}"/>
  <tableColumns count="4">
    <tableColumn id="1" xr3:uid="{CD8FC905-D494-4FDD-B697-C52929BCD962}" name="Hour" dataDxfId="58"/>
    <tableColumn id="2" xr3:uid="{A0463EAF-341E-4045-B6D1-CB48A8093FBA}" name="Production" dataDxfId="57">
      <calculatedColumnFormula>'[2]Publikime AL'!D160</calculatedColumnFormula>
    </tableColumn>
    <tableColumn id="3" xr3:uid="{07FB8B71-42D4-44ED-9F8D-72C718016027}" name="Exchange" dataDxfId="56">
      <calculatedColumnFormula>'[2]Publikime AL'!E160</calculatedColumnFormula>
    </tableColumn>
    <tableColumn id="4" xr3:uid="{76CEB8DD-B61E-471D-9F2C-C344E29104F2}" name="Consumption" dataDxfId="55">
      <calculatedColumnFormula>'[2]Publikime AL'!F160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F8432D7-CE4E-4B06-BA18-656B71985E6B}" name="Table911" displayName="Table911" ref="B242:G243" totalsRowShown="0" headerRowDxfId="620" dataDxfId="619" headerRowBorderDxfId="617" tableBorderDxfId="618" totalsRowBorderDxfId="616">
  <autoFilter ref="B242:G243" xr:uid="{2F8432D7-CE4E-4B06-BA18-656B71985E6B}"/>
  <tableColumns count="6">
    <tableColumn id="1" xr3:uid="{2C85F61E-800B-43BB-A6A1-3C7E1D19BFC8}" name="Elementi" dataDxfId="615"/>
    <tableColumn id="2" xr3:uid="{38A0507D-D001-4441-AEB1-ABA735E9A578}" name="Vendndodhja" dataDxfId="614"/>
    <tableColumn id="3" xr3:uid="{FC7F74CA-B7CD-43ED-9D56-9EF9E0C66FCA}" name="Kapaciteti I instaluar(MWh)" dataDxfId="613"/>
    <tableColumn id="4" xr3:uid="{19652DAD-E471-4917-8927-4F40045F222F}" name="Lloji gjenerimit" dataDxfId="612"/>
    <tableColumn id="5" xr3:uid="{772DBDD0-DD63-4C97-B4B1-51B2690B9E55}" name="Arsyeja" dataDxfId="611"/>
    <tableColumn id="6" xr3:uid="{6B1BBBE1-B0E5-4764-BF78-D91C231BD086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6061A7E-06A4-477D-84D7-5DEE972B0ECD}" name="Table14417234" displayName="Table14417234" ref="C177:E183" totalsRowShown="0" headerRowDxfId="54" dataDxfId="53" headerRowBorderDxfId="51" tableBorderDxfId="52" totalsRowBorderDxfId="50">
  <autoFilter ref="C177:E183" xr:uid="{66061A7E-06A4-477D-84D7-5DEE972B0ECD}"/>
  <tableColumns count="3">
    <tableColumn id="1" xr3:uid="{9D309AAC-0108-455F-83F6-1BAE2D05B374}" name="Area 1" dataDxfId="49"/>
    <tableColumn id="2" xr3:uid="{195160AA-AA4B-43A3-89C0-A1BC9B598B9A}" name="Area 2" dataDxfId="48"/>
    <tableColumn id="3" xr3:uid="{2F47376F-A81F-4213-9981-D679358779FF}" name="NTC(MW)" dataDxfId="47">
      <calculatedColumnFormula>'[2]Publikime AL'!E281</calculatedColumnFormula>
    </tableColumn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C89BF3EE-C22B-4FE5-AC87-784A44C51D6F}" name="Table1417437435" displayName="Table1417437435" ref="C207:E213" totalsRowShown="0" headerRowDxfId="46" dataDxfId="45" headerRowBorderDxfId="43" tableBorderDxfId="44" totalsRowBorderDxfId="42">
  <autoFilter ref="C207:E213" xr:uid="{C89BF3EE-C22B-4FE5-AC87-784A44C51D6F}"/>
  <tableColumns count="3">
    <tableColumn id="1" xr3:uid="{BDB84B74-2BC7-42EC-BEB2-52034DA6A327}" name="Area 1" dataDxfId="41"/>
    <tableColumn id="2" xr3:uid="{17E83254-64CD-4129-9199-2E4346591D94}" name="Area 2" dataDxfId="40"/>
    <tableColumn id="3" xr3:uid="{10E80A72-02EC-4E8C-889C-27C64988CB0C}" name="NTC(MW)" dataDxfId="39">
      <calculatedColumnFormula>'[2]Publikime AL'!E311</calculatedColumnFormula>
    </tableColumn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777B7359-39AE-4513-BB2D-4F1176E5BBDF}" name="Table38" displayName="Table38" ref="A387:I411" totalsRowShown="0" headerRowDxfId="38" dataDxfId="37" headerRowBorderDxfId="35" tableBorderDxfId="36" totalsRowBorderDxfId="34">
  <tableColumns count="9">
    <tableColumn id="1" xr3:uid="{E9DBB242-FB1F-4F91-BE4E-BCF599F4329C}" name="Hour" dataDxfId="33"/>
    <tableColumn id="2" xr3:uid="{2EFBD9F7-D727-4DA1-AA65-77FD04A7B3A9}" name="Fierze 1" dataDxfId="32">
      <calculatedColumnFormula>'[2]Publikime AL'!B516</calculatedColumnFormula>
    </tableColumn>
    <tableColumn id="3" xr3:uid="{C0371194-655A-472B-846E-E6839693E9A2}" name="Fierze 2" dataDxfId="31">
      <calculatedColumnFormula>'[2]Publikime AL'!C516</calculatedColumnFormula>
    </tableColumn>
    <tableColumn id="4" xr3:uid="{DF7FB5F7-C730-4877-9F0C-1E39CB2618C3}" name="Fierze 3" dataDxfId="30">
      <calculatedColumnFormula>'[2]Publikime AL'!D516</calculatedColumnFormula>
    </tableColumn>
    <tableColumn id="5" xr3:uid="{D0A3BE58-DEA6-4DBD-8700-84FD3DDB7066}" name="Fierze 4" dataDxfId="29">
      <calculatedColumnFormula>'[2]Publikime AL'!E516</calculatedColumnFormula>
    </tableColumn>
    <tableColumn id="6" xr3:uid="{27F52299-DC4B-4AEC-8139-1C462932094D}" name="Koman 1" dataDxfId="28">
      <calculatedColumnFormula>'[2]Publikime AL'!F516</calculatedColumnFormula>
    </tableColumn>
    <tableColumn id="7" xr3:uid="{C4557396-28A2-4F35-8E29-7F5A1E74AD0B}" name="Koman 2" dataDxfId="27">
      <calculatedColumnFormula>'[2]Publikime AL'!G516</calculatedColumnFormula>
    </tableColumn>
    <tableColumn id="8" xr3:uid="{C1E6EF9B-B374-450D-B9F7-9D53E7895BDB}" name="Koman 3" dataDxfId="26">
      <calculatedColumnFormula>'[2]Publikime AL'!H516</calculatedColumnFormula>
    </tableColumn>
    <tableColumn id="9" xr3:uid="{62C71C77-EFAE-4074-A18A-886BE41C2218}" name="Koman 4" dataDxfId="25">
      <calculatedColumnFormula>'[2]Publikime AL'!I516</calculatedColumnFormula>
    </tableColumn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84DB7AC8-161D-45FF-9F40-392C594B046E}" name="Table40" displayName="Table40" ref="A254:G278" totalsRowShown="0" headerRowDxfId="24" headerRowBorderDxfId="22" tableBorderDxfId="23" totalsRowBorderDxfId="21">
  <tableColumns count="7">
    <tableColumn id="1" xr3:uid="{4EA198F9-836D-45DE-A4EA-BE6E2934531B}" name="Hour" dataDxfId="20"/>
    <tableColumn id="2" xr3:uid="{C713E295-88EE-4D64-A66B-0647F22CD33E}" name=" Bistrice-Myrtos" dataDxfId="19">
      <calculatedColumnFormula>'[2]Publikime AL'!B358</calculatedColumnFormula>
    </tableColumn>
    <tableColumn id="3" xr3:uid="{9FA63777-789F-4B78-959B-F63ADF0943BE}" name=" FIERZE-PRIZREN" dataDxfId="18">
      <calculatedColumnFormula>'[2]Publikime AL'!C358</calculatedColumnFormula>
    </tableColumn>
    <tableColumn id="4" xr3:uid="{EFF00569-432D-4BFE-9E35-CDA30B54910E}" name="KOPLIK-PODGORICA" dataDxfId="17">
      <calculatedColumnFormula>'[2]Publikime AL'!D358</calculatedColumnFormula>
    </tableColumn>
    <tableColumn id="5" xr3:uid="{4E720D39-BD39-412E-B441-C5182FBDC54A}" name="KOMAN-KOSOVA" dataDxfId="16">
      <calculatedColumnFormula>'[2]Publikime AL'!E358</calculatedColumnFormula>
    </tableColumn>
    <tableColumn id="6" xr3:uid="{BD5DE9E2-48C4-4260-BB0C-EBF6FFC5131C}" name="TIRANA2-PODGORICE" dataDxfId="15">
      <calculatedColumnFormula>'[2]Publikime AL'!F358</calculatedColumnFormula>
    </tableColumn>
    <tableColumn id="7" xr3:uid="{2C470216-5636-4F30-A40D-CF7CAD5B98C9}" name="ZEMBLAK-KARDIA" dataDxfId="14">
      <calculatedColumnFormula>'[2]Publikime AL'!G358</calculatedColumnFormula>
    </tableColumn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CF5D0B49-32F8-40D1-8399-D629807AB331}" name="Table4143" displayName="Table4143" ref="A416:I417" totalsRowShown="0" headerRowDxfId="13" dataDxfId="12" headerRowBorderDxfId="10" tableBorderDxfId="11" totalsRowBorderDxfId="9">
  <tableColumns count="9">
    <tableColumn id="1" xr3:uid="{2A6FE8F4-C3FC-40C0-8105-E2626173AF40}" name=" " dataDxfId="8"/>
    <tableColumn id="2" xr3:uid="{B481E3A0-6F42-449B-9DC7-B77CE323EC3C}" name="Fierze 1" dataDxfId="7">
      <calculatedColumnFormula>SUM(B389:B412)</calculatedColumnFormula>
    </tableColumn>
    <tableColumn id="3" xr3:uid="{6309B712-ACD9-4630-B3A4-47B68F9EBFD1}" name="Fierze 2" dataDxfId="6">
      <calculatedColumnFormula>SUM(C389:C412)</calculatedColumnFormula>
    </tableColumn>
    <tableColumn id="4" xr3:uid="{8E0C14D9-ACDF-469D-916F-E8F47AD9440B}" name="Fierze 3" dataDxfId="5">
      <calculatedColumnFormula>SUM(D389:D412)</calculatedColumnFormula>
    </tableColumn>
    <tableColumn id="5" xr3:uid="{3ABA93CC-39BF-4858-BB52-861F3C913B96}" name="Fierze 4" dataDxfId="4">
      <calculatedColumnFormula>SUM(E389:E412)</calculatedColumnFormula>
    </tableColumn>
    <tableColumn id="6" xr3:uid="{10E73923-D44B-4ED5-BF0A-327990E60719}" name="Koman 1" dataDxfId="3">
      <calculatedColumnFormula>SUM(F389:F412)</calculatedColumnFormula>
    </tableColumn>
    <tableColumn id="7" xr3:uid="{5EECDB31-481D-4354-92D3-98A482A094F1}" name="Koman 2" dataDxfId="2">
      <calculatedColumnFormula>SUM(G389:G412)</calculatedColumnFormula>
    </tableColumn>
    <tableColumn id="8" xr3:uid="{9BB215B4-EDDA-49C6-AB17-08AF1821F644}" name="Koman 3" dataDxfId="1">
      <calculatedColumnFormula>SUM(H389:H412)</calculatedColumnFormula>
    </tableColumn>
    <tableColumn id="9" xr3:uid="{8D30CA1F-E4F4-467A-8D79-99A5D5E922FF}" name="Koman 4" dataDxfId="0">
      <calculatedColumnFormula>SUM(I389:I412)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2A43936-1714-4E98-8AFD-0AE71F22E3DB}" name="Table91112" displayName="Table91112" ref="B247:G251" totalsRowShown="0" headerRowDxfId="609" dataDxfId="608" headerRowBorderDxfId="606" tableBorderDxfId="607" totalsRowBorderDxfId="605">
  <autoFilter ref="B247:G251" xr:uid="{32A43936-1714-4E98-8AFD-0AE71F22E3DB}"/>
  <tableColumns count="6">
    <tableColumn id="1" xr3:uid="{A6831C07-385A-40F8-9685-C14296BB4EAC}" name="Elementi" dataDxfId="604"/>
    <tableColumn id="2" xr3:uid="{74ABECD2-E0C8-47D8-87E6-620D41653457}" name="Vendndodhja" dataDxfId="603"/>
    <tableColumn id="3" xr3:uid="{B8D1BF51-5003-4FD5-AE45-D59602D0910D}" name="Kapaciteti I instaluar(MWh)" dataDxfId="602"/>
    <tableColumn id="4" xr3:uid="{82541144-4690-4DC8-ACAF-60CF5C6B5DFA}" name="Lloji gjenerimit" dataDxfId="601"/>
    <tableColumn id="5" xr3:uid="{0B31FD67-1258-4EEC-8D99-231685B0B03D}" name="Arsyeja" dataDxfId="600"/>
    <tableColumn id="6" xr3:uid="{181DB53B-FD88-4BE7-92C6-FEB9F626BCC4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D36798E-AF0C-4BCE-9A7B-74F1299D5255}" name="Table9111213" displayName="Table9111213" ref="B255:G256" totalsRowShown="0" headerRowDxfId="598" dataDxfId="597" headerRowBorderDxfId="595" tableBorderDxfId="596" totalsRowBorderDxfId="594">
  <autoFilter ref="B255:G256" xr:uid="{2D36798E-AF0C-4BCE-9A7B-74F1299D5255}"/>
  <tableColumns count="6">
    <tableColumn id="1" xr3:uid="{2D33E9EB-1A53-4E15-B146-2A56EE479806}" name="Elementi" dataDxfId="593"/>
    <tableColumn id="2" xr3:uid="{13697084-45EA-4D49-A468-F6F17CE6C326}" name="Vendndodhja" dataDxfId="592"/>
    <tableColumn id="3" xr3:uid="{6CCCE291-B74B-45B7-B66A-AE7DAEEA7A8A}" name="Kapaciteti I instaluar(MWh)" dataDxfId="591"/>
    <tableColumn id="4" xr3:uid="{DABA5E5C-971B-4D3C-B448-B9FBF339D61D}" name="Lloji gjenerimit" dataDxfId="590"/>
    <tableColumn id="5" xr3:uid="{A95FB9DE-7560-4238-9BFA-87477D5AAA8E}" name="Arsyeja" dataDxfId="589"/>
    <tableColumn id="6" xr3:uid="{A8ECC0FD-1463-466E-BBFA-192EABCA2B8B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FBDD314-89EB-477D-B3B6-7745D951ADD0}" name="Table13" displayName="Table13" ref="C260:E266" totalsRowShown="0" headerRowDxfId="587" dataDxfId="586" headerRowBorderDxfId="584" tableBorderDxfId="585" totalsRowBorderDxfId="583">
  <tableColumns count="3">
    <tableColumn id="1" xr3:uid="{BCAAB39D-F8F1-40C1-98F0-6AA7A837599D}" name="Zona 1" dataDxfId="582"/>
    <tableColumn id="2" xr3:uid="{7C24A160-D534-4538-82BA-E17A5AC503BE}" name="Zona 2" dataDxfId="581"/>
    <tableColumn id="3" xr3:uid="{FA6FDD32-37F4-4A1E-A471-685247518C1F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45758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21962.05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408</v>
      </c>
      <c r="C10" s="169" t="s">
        <v>409</v>
      </c>
      <c r="D10" s="169" t="s">
        <v>410</v>
      </c>
      <c r="E10" s="169" t="s">
        <v>411</v>
      </c>
      <c r="F10" s="169" t="s">
        <v>412</v>
      </c>
      <c r="G10" s="169" t="s">
        <v>413</v>
      </c>
      <c r="H10" s="169" t="s">
        <v>414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45756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1016.8415470700002</v>
      </c>
      <c r="E160" s="44">
        <v>268.23900000000003</v>
      </c>
      <c r="F160" s="44">
        <v>748.60254707000013</v>
      </c>
      <c r="G160" s="37"/>
      <c r="I160" s="12"/>
    </row>
    <row r="161" spans="1:9" x14ac:dyDescent="0.25">
      <c r="A161" s="10"/>
      <c r="B161" s="37"/>
      <c r="C161" s="43">
        <v>2</v>
      </c>
      <c r="D161" s="44">
        <v>894.55959803000019</v>
      </c>
      <c r="E161" s="44">
        <v>260.40599999999995</v>
      </c>
      <c r="F161" s="44">
        <v>634.15359803000024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819.89878382999984</v>
      </c>
      <c r="E162" s="44">
        <v>247.13100000000003</v>
      </c>
      <c r="F162" s="44">
        <v>572.76778382999987</v>
      </c>
      <c r="G162" s="37"/>
      <c r="I162" s="12"/>
    </row>
    <row r="163" spans="1:9" x14ac:dyDescent="0.25">
      <c r="A163" s="10"/>
      <c r="B163" s="37"/>
      <c r="C163" s="43">
        <v>4</v>
      </c>
      <c r="D163" s="44">
        <v>802.13870182999983</v>
      </c>
      <c r="E163" s="44">
        <v>249.66699999999997</v>
      </c>
      <c r="F163" s="44">
        <v>552.4717018299998</v>
      </c>
      <c r="G163" s="37"/>
      <c r="I163" s="12"/>
    </row>
    <row r="164" spans="1:9" x14ac:dyDescent="0.25">
      <c r="A164" s="10"/>
      <c r="B164" s="37"/>
      <c r="C164" s="43">
        <v>5</v>
      </c>
      <c r="D164" s="44">
        <v>822.10576514000002</v>
      </c>
      <c r="E164" s="44">
        <v>264.053</v>
      </c>
      <c r="F164" s="44">
        <v>558.05276514000002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1053.6924534099999</v>
      </c>
      <c r="E165" s="44">
        <v>433.21799999999996</v>
      </c>
      <c r="F165" s="44">
        <v>620.47445340999991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1285.6254226100009</v>
      </c>
      <c r="E166" s="44">
        <v>469.30599999999998</v>
      </c>
      <c r="F166" s="44">
        <v>816.31942261000086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1566.3417943899997</v>
      </c>
      <c r="E167" s="44">
        <v>509.58500000000004</v>
      </c>
      <c r="F167" s="44">
        <v>1056.7567943899996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1643.500385679999</v>
      </c>
      <c r="E168" s="44">
        <v>563.58900000000006</v>
      </c>
      <c r="F168" s="44">
        <v>1079.9113856799991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1343.5079453600001</v>
      </c>
      <c r="E169" s="44">
        <v>315.33300000000003</v>
      </c>
      <c r="F169" s="44">
        <v>1028.17494536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1296.1251369100003</v>
      </c>
      <c r="E170" s="44">
        <v>350.18599999999992</v>
      </c>
      <c r="F170" s="44">
        <v>945.93913691000034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1173.4419615700001</v>
      </c>
      <c r="E171" s="44">
        <v>283.26899999999989</v>
      </c>
      <c r="F171" s="44">
        <v>890.17296157000021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1164.66253018</v>
      </c>
      <c r="E172" s="44">
        <v>299.58199999999999</v>
      </c>
      <c r="F172" s="44">
        <v>865.08053017999998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1116.98003124</v>
      </c>
      <c r="E173" s="44">
        <v>239.202</v>
      </c>
      <c r="F173" s="44">
        <v>877.77803124000002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1135.0227143000002</v>
      </c>
      <c r="E174" s="44">
        <v>255.05200000000002</v>
      </c>
      <c r="F174" s="44">
        <v>879.97071430000017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1140.7036292900002</v>
      </c>
      <c r="E175" s="44">
        <v>263.72400000000005</v>
      </c>
      <c r="F175" s="44">
        <v>876.97962929000016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1159.3309562100003</v>
      </c>
      <c r="E176" s="44">
        <v>254.94999999999996</v>
      </c>
      <c r="F176" s="44">
        <v>904.38095621000036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1362.7731283400003</v>
      </c>
      <c r="E177" s="44">
        <v>373.23</v>
      </c>
      <c r="F177" s="44">
        <v>989.54312834000029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1528.3045596799998</v>
      </c>
      <c r="E178" s="44">
        <v>412.47699999999998</v>
      </c>
      <c r="F178" s="44">
        <v>1115.8275596799999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1648.7062160400001</v>
      </c>
      <c r="E179" s="44">
        <v>364.88</v>
      </c>
      <c r="F179" s="44">
        <v>1283.82621604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1683.8051170199999</v>
      </c>
      <c r="E180" s="44">
        <v>305.90200000000004</v>
      </c>
      <c r="F180" s="44">
        <v>1377.9031170199999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1696.1848562600005</v>
      </c>
      <c r="E181" s="44">
        <v>385.71100000000001</v>
      </c>
      <c r="F181" s="44">
        <v>1310.4738562600005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1620.1348439900007</v>
      </c>
      <c r="E182" s="44">
        <v>482.59700000000004</v>
      </c>
      <c r="F182" s="44">
        <v>1137.5378439900007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1421.47651548</v>
      </c>
      <c r="E183" s="44">
        <v>532.04999999999995</v>
      </c>
      <c r="F183" s="44">
        <v>889.42651548000003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45758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777.45</v>
      </c>
      <c r="I448" s="12"/>
    </row>
    <row r="449" spans="1:9" ht="15.75" customHeight="1" x14ac:dyDescent="0.25">
      <c r="A449" s="10"/>
      <c r="D449" s="28" t="s">
        <v>156</v>
      </c>
      <c r="E449" s="101">
        <v>658.81</v>
      </c>
      <c r="I449" s="12"/>
    </row>
    <row r="450" spans="1:9" ht="15.75" customHeight="1" x14ac:dyDescent="0.25">
      <c r="A450" s="10"/>
      <c r="D450" s="28" t="s">
        <v>157</v>
      </c>
      <c r="E450" s="101">
        <v>615.94000000000005</v>
      </c>
      <c r="I450" s="12"/>
    </row>
    <row r="451" spans="1:9" ht="15.75" customHeight="1" x14ac:dyDescent="0.25">
      <c r="A451" s="10"/>
      <c r="D451" s="28" t="s">
        <v>158</v>
      </c>
      <c r="E451" s="101">
        <v>609.44000000000005</v>
      </c>
      <c r="I451" s="12"/>
    </row>
    <row r="452" spans="1:9" ht="15.75" customHeight="1" x14ac:dyDescent="0.25">
      <c r="A452" s="10"/>
      <c r="D452" s="28" t="s">
        <v>159</v>
      </c>
      <c r="E452" s="101">
        <v>616.17999999999995</v>
      </c>
      <c r="I452" s="12"/>
    </row>
    <row r="453" spans="1:9" ht="15.75" customHeight="1" x14ac:dyDescent="0.25">
      <c r="A453" s="10"/>
      <c r="D453" s="28" t="s">
        <v>160</v>
      </c>
      <c r="E453" s="101">
        <v>677.92</v>
      </c>
      <c r="I453" s="12"/>
    </row>
    <row r="454" spans="1:9" ht="15.75" customHeight="1" x14ac:dyDescent="0.25">
      <c r="A454" s="10"/>
      <c r="D454" s="28" t="s">
        <v>161</v>
      </c>
      <c r="E454" s="101">
        <v>1026.83</v>
      </c>
      <c r="I454" s="12"/>
    </row>
    <row r="455" spans="1:9" x14ac:dyDescent="0.25">
      <c r="A455" s="10"/>
      <c r="D455" s="28" t="s">
        <v>162</v>
      </c>
      <c r="E455" s="101">
        <v>1329.36</v>
      </c>
      <c r="I455" s="12"/>
    </row>
    <row r="456" spans="1:9" x14ac:dyDescent="0.25">
      <c r="A456" s="10"/>
      <c r="D456" s="28" t="s">
        <v>163</v>
      </c>
      <c r="E456" s="101">
        <v>1354.64</v>
      </c>
      <c r="I456" s="12"/>
    </row>
    <row r="457" spans="1:9" x14ac:dyDescent="0.25">
      <c r="A457" s="10"/>
      <c r="D457" s="28" t="s">
        <v>164</v>
      </c>
      <c r="E457" s="101">
        <v>1216.72</v>
      </c>
      <c r="I457" s="12"/>
    </row>
    <row r="458" spans="1:9" x14ac:dyDescent="0.25">
      <c r="A458" s="10"/>
      <c r="D458" s="28" t="s">
        <v>165</v>
      </c>
      <c r="E458" s="101">
        <v>994</v>
      </c>
      <c r="I458" s="12"/>
    </row>
    <row r="459" spans="1:9" x14ac:dyDescent="0.25">
      <c r="A459" s="10"/>
      <c r="D459" s="28" t="s">
        <v>166</v>
      </c>
      <c r="E459" s="101">
        <v>925.7</v>
      </c>
      <c r="I459" s="12"/>
    </row>
    <row r="460" spans="1:9" x14ac:dyDescent="0.25">
      <c r="A460" s="10"/>
      <c r="D460" s="28" t="s">
        <v>167</v>
      </c>
      <c r="E460" s="101">
        <v>912.83</v>
      </c>
      <c r="I460" s="12"/>
    </row>
    <row r="461" spans="1:9" x14ac:dyDescent="0.25">
      <c r="A461" s="10"/>
      <c r="D461" s="28" t="s">
        <v>168</v>
      </c>
      <c r="E461" s="101">
        <v>921.24</v>
      </c>
      <c r="I461" s="12"/>
    </row>
    <row r="462" spans="1:9" x14ac:dyDescent="0.25">
      <c r="A462" s="10"/>
      <c r="D462" s="28" t="s">
        <v>169</v>
      </c>
      <c r="E462" s="101">
        <v>936.63</v>
      </c>
      <c r="I462" s="12"/>
    </row>
    <row r="463" spans="1:9" x14ac:dyDescent="0.25">
      <c r="A463" s="10"/>
      <c r="D463" s="28" t="s">
        <v>170</v>
      </c>
      <c r="E463" s="101">
        <v>946.12</v>
      </c>
      <c r="I463" s="12"/>
    </row>
    <row r="464" spans="1:9" x14ac:dyDescent="0.25">
      <c r="A464" s="10"/>
      <c r="D464" s="28" t="s">
        <v>171</v>
      </c>
      <c r="E464" s="101">
        <v>971.62</v>
      </c>
      <c r="I464" s="12"/>
    </row>
    <row r="465" spans="1:9" x14ac:dyDescent="0.25">
      <c r="A465" s="10"/>
      <c r="D465" s="28" t="s">
        <v>172</v>
      </c>
      <c r="E465" s="101">
        <v>1027.4000000000001</v>
      </c>
      <c r="I465" s="12"/>
    </row>
    <row r="466" spans="1:9" x14ac:dyDescent="0.25">
      <c r="A466" s="10"/>
      <c r="D466" s="28" t="s">
        <v>173</v>
      </c>
      <c r="E466" s="101">
        <v>1311.66</v>
      </c>
      <c r="I466" s="12"/>
    </row>
    <row r="467" spans="1:9" x14ac:dyDescent="0.25">
      <c r="A467" s="10"/>
      <c r="D467" s="28" t="s">
        <v>174</v>
      </c>
      <c r="E467" s="101">
        <v>1554.23</v>
      </c>
      <c r="I467" s="12"/>
    </row>
    <row r="468" spans="1:9" x14ac:dyDescent="0.25">
      <c r="A468" s="10"/>
      <c r="D468" s="28" t="s">
        <v>175</v>
      </c>
      <c r="E468" s="101">
        <v>1615.68</v>
      </c>
      <c r="I468" s="12"/>
    </row>
    <row r="469" spans="1:9" x14ac:dyDescent="0.25">
      <c r="A469" s="10"/>
      <c r="D469" s="28" t="s">
        <v>176</v>
      </c>
      <c r="E469" s="101">
        <v>1500.5</v>
      </c>
      <c r="I469" s="12"/>
    </row>
    <row r="470" spans="1:9" x14ac:dyDescent="0.25">
      <c r="A470" s="10"/>
      <c r="D470" s="28" t="s">
        <v>177</v>
      </c>
      <c r="E470" s="101">
        <v>1174.1400000000001</v>
      </c>
      <c r="I470" s="12"/>
    </row>
    <row r="471" spans="1:9" x14ac:dyDescent="0.25">
      <c r="A471" s="10"/>
      <c r="D471" s="30" t="s">
        <v>178</v>
      </c>
      <c r="E471" s="101">
        <v>965.1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84.549348909999992</v>
      </c>
      <c r="C516" s="77">
        <v>84.895649349999985</v>
      </c>
      <c r="D516" s="77">
        <v>0</v>
      </c>
      <c r="E516" s="77">
        <v>89.337236450000006</v>
      </c>
      <c r="F516" s="77">
        <v>0.54960999999999993</v>
      </c>
      <c r="G516" s="77">
        <v>0</v>
      </c>
      <c r="H516" s="77">
        <v>0</v>
      </c>
      <c r="I516" s="106">
        <v>0.43926222000000004</v>
      </c>
    </row>
    <row r="517" spans="1:14" x14ac:dyDescent="0.25">
      <c r="A517" s="105">
        <v>2</v>
      </c>
      <c r="B517" s="77">
        <v>84.542489129999993</v>
      </c>
      <c r="C517" s="77">
        <v>84.8861876</v>
      </c>
      <c r="D517" s="77">
        <v>0</v>
      </c>
      <c r="E517" s="77">
        <v>84.333147670000002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84.538231330000002</v>
      </c>
      <c r="C518" s="77">
        <v>84.887133770000005</v>
      </c>
      <c r="D518" s="77">
        <v>0</v>
      </c>
      <c r="E518" s="77">
        <v>84.290806290000006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84.549112370000003</v>
      </c>
      <c r="C519" s="77">
        <v>84.825868869999994</v>
      </c>
      <c r="D519" s="77">
        <v>0</v>
      </c>
      <c r="E519" s="77">
        <v>84.263840270000003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84.544618020000001</v>
      </c>
      <c r="C520" s="77">
        <v>84.863952449999985</v>
      </c>
      <c r="D520" s="77">
        <v>0</v>
      </c>
      <c r="E520" s="77">
        <v>84.270226960000002</v>
      </c>
      <c r="F520" s="77">
        <v>4.4561342599999998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84.551950889999986</v>
      </c>
      <c r="C521" s="77">
        <v>84.858748489999996</v>
      </c>
      <c r="D521" s="77">
        <v>0</v>
      </c>
      <c r="E521" s="77">
        <v>84.286548490000001</v>
      </c>
      <c r="F521" s="77">
        <v>97.944475710000006</v>
      </c>
      <c r="G521" s="77">
        <v>0</v>
      </c>
      <c r="H521" s="77">
        <v>0</v>
      </c>
      <c r="I521" s="106">
        <v>1.3873305999999999</v>
      </c>
    </row>
    <row r="522" spans="1:14" x14ac:dyDescent="0.25">
      <c r="A522" s="105">
        <v>7</v>
      </c>
      <c r="B522" s="77">
        <v>84.59547499</v>
      </c>
      <c r="C522" s="77">
        <v>84.892810830000002</v>
      </c>
      <c r="D522" s="77">
        <v>0</v>
      </c>
      <c r="E522" s="77">
        <v>84.332911129999999</v>
      </c>
      <c r="F522" s="77">
        <v>108.47576969999999</v>
      </c>
      <c r="G522" s="77">
        <v>0</v>
      </c>
      <c r="H522" s="77">
        <v>1.2606612800000001</v>
      </c>
      <c r="I522" s="106">
        <v>103.44838166</v>
      </c>
    </row>
    <row r="523" spans="1:14" x14ac:dyDescent="0.25">
      <c r="A523" s="105">
        <v>8</v>
      </c>
      <c r="B523" s="77">
        <v>84.511265310000013</v>
      </c>
      <c r="C523" s="77">
        <v>84.840298039999993</v>
      </c>
      <c r="D523" s="77">
        <v>0</v>
      </c>
      <c r="E523" s="77">
        <v>84.301687319999999</v>
      </c>
      <c r="F523" s="77">
        <v>113.64898710999999</v>
      </c>
      <c r="G523" s="77">
        <v>0</v>
      </c>
      <c r="H523" s="77">
        <v>99.240973410000009</v>
      </c>
      <c r="I523" s="106">
        <v>116.91861664</v>
      </c>
      <c r="N523" s="107"/>
    </row>
    <row r="524" spans="1:14" x14ac:dyDescent="0.25">
      <c r="A524" s="105">
        <v>9</v>
      </c>
      <c r="B524" s="77">
        <v>84.524038699999977</v>
      </c>
      <c r="C524" s="77">
        <v>84.858985039999993</v>
      </c>
      <c r="D524" s="77">
        <v>0</v>
      </c>
      <c r="E524" s="77">
        <v>84.322739740000003</v>
      </c>
      <c r="F524" s="77">
        <v>94.677329900000004</v>
      </c>
      <c r="G524" s="77">
        <v>0</v>
      </c>
      <c r="H524" s="77">
        <v>99.283906150000007</v>
      </c>
      <c r="I524" s="106">
        <v>100.18513881000001</v>
      </c>
    </row>
    <row r="525" spans="1:14" x14ac:dyDescent="0.25">
      <c r="A525" s="105">
        <v>10</v>
      </c>
      <c r="B525" s="77">
        <v>57.347969139999996</v>
      </c>
      <c r="C525" s="77">
        <v>0.55706116999999999</v>
      </c>
      <c r="D525" s="77">
        <v>0</v>
      </c>
      <c r="E525" s="77">
        <v>84.315170319999993</v>
      </c>
      <c r="F525" s="77">
        <v>110.34777896</v>
      </c>
      <c r="G525" s="77">
        <v>0</v>
      </c>
      <c r="H525" s="77">
        <v>143.61639246000001</v>
      </c>
      <c r="I525" s="106">
        <v>92.166297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84.278032899999999</v>
      </c>
      <c r="F526" s="77">
        <v>102.21787972999999</v>
      </c>
      <c r="G526" s="77">
        <v>0</v>
      </c>
      <c r="H526" s="77">
        <v>143.92295349999998</v>
      </c>
      <c r="I526" s="106">
        <v>109.86203585</v>
      </c>
    </row>
    <row r="527" spans="1:14" x14ac:dyDescent="0.25">
      <c r="A527" s="105">
        <v>12</v>
      </c>
      <c r="B527" s="77">
        <v>0</v>
      </c>
      <c r="C527" s="77">
        <v>0.87852450000000004</v>
      </c>
      <c r="D527" s="77">
        <v>0</v>
      </c>
      <c r="E527" s="77">
        <v>84.354200090000006</v>
      </c>
      <c r="F527" s="77">
        <v>108.3828079</v>
      </c>
      <c r="G527" s="77">
        <v>0</v>
      </c>
      <c r="H527" s="77">
        <v>143.75228698000001</v>
      </c>
      <c r="I527" s="106">
        <v>119.82562421</v>
      </c>
    </row>
    <row r="528" spans="1:14" x14ac:dyDescent="0.25">
      <c r="A528" s="105">
        <v>13</v>
      </c>
      <c r="B528" s="77">
        <v>1.16166769</v>
      </c>
      <c r="C528" s="77">
        <v>83.04658474</v>
      </c>
      <c r="D528" s="77">
        <v>0</v>
      </c>
      <c r="E528" s="77">
        <v>84.312568339999999</v>
      </c>
      <c r="F528" s="77">
        <v>111.40477585000001</v>
      </c>
      <c r="G528" s="77">
        <v>0</v>
      </c>
      <c r="H528" s="77">
        <v>143.9495647</v>
      </c>
      <c r="I528" s="106">
        <v>1.2003425599999999</v>
      </c>
    </row>
    <row r="529" spans="1:9" x14ac:dyDescent="0.25">
      <c r="A529" s="105">
        <v>14</v>
      </c>
      <c r="B529" s="77">
        <v>83.237002669999995</v>
      </c>
      <c r="C529" s="77">
        <v>79.87145434</v>
      </c>
      <c r="D529" s="77">
        <v>0</v>
      </c>
      <c r="E529" s="77">
        <v>79.316758609999994</v>
      </c>
      <c r="F529" s="77">
        <v>120.56967338</v>
      </c>
      <c r="G529" s="77">
        <v>0</v>
      </c>
      <c r="H529" s="77">
        <v>143.92934018</v>
      </c>
      <c r="I529" s="106">
        <v>0</v>
      </c>
    </row>
    <row r="530" spans="1:9" x14ac:dyDescent="0.25">
      <c r="A530" s="105">
        <v>15</v>
      </c>
      <c r="B530" s="77">
        <v>84.571347499999987</v>
      </c>
      <c r="C530" s="77">
        <v>84.833911359999988</v>
      </c>
      <c r="D530" s="77">
        <v>0</v>
      </c>
      <c r="E530" s="77">
        <v>84.281581069999987</v>
      </c>
      <c r="F530" s="77">
        <v>107.67140179999998</v>
      </c>
      <c r="G530" s="77">
        <v>0</v>
      </c>
      <c r="H530" s="77">
        <v>143.92685646000001</v>
      </c>
      <c r="I530" s="106">
        <v>0</v>
      </c>
    </row>
    <row r="531" spans="1:9" x14ac:dyDescent="0.25">
      <c r="A531" s="105">
        <v>16</v>
      </c>
      <c r="B531" s="77">
        <v>84.535629360000001</v>
      </c>
      <c r="C531" s="77">
        <v>84.893047370000005</v>
      </c>
      <c r="D531" s="77">
        <v>0</v>
      </c>
      <c r="E531" s="77">
        <v>84.297429520000009</v>
      </c>
      <c r="F531" s="77">
        <v>105.54498946</v>
      </c>
      <c r="G531" s="77">
        <v>0</v>
      </c>
      <c r="H531" s="77">
        <v>89.71309912000001</v>
      </c>
      <c r="I531" s="106">
        <v>0</v>
      </c>
    </row>
    <row r="532" spans="1:9" x14ac:dyDescent="0.25">
      <c r="A532" s="105">
        <v>17</v>
      </c>
      <c r="B532" s="77">
        <v>84.55833758</v>
      </c>
      <c r="C532" s="77">
        <v>89.882233869999993</v>
      </c>
      <c r="D532" s="77">
        <v>0</v>
      </c>
      <c r="E532" s="77">
        <v>89.210212310000003</v>
      </c>
      <c r="F532" s="77">
        <v>114.81313844999998</v>
      </c>
      <c r="G532" s="77">
        <v>0.51483803000000006</v>
      </c>
      <c r="H532" s="77">
        <v>89.399441769999996</v>
      </c>
      <c r="I532" s="106">
        <v>0</v>
      </c>
    </row>
    <row r="533" spans="1:9" x14ac:dyDescent="0.25">
      <c r="A533" s="105">
        <v>18</v>
      </c>
      <c r="B533" s="77">
        <v>84.528533030000006</v>
      </c>
      <c r="C533" s="77">
        <v>84.918357570000012</v>
      </c>
      <c r="D533" s="77">
        <v>0</v>
      </c>
      <c r="E533" s="77">
        <v>84.362006050000005</v>
      </c>
      <c r="F533" s="77">
        <v>115.42484123999999</v>
      </c>
      <c r="G533" s="77">
        <v>117.92877783</v>
      </c>
      <c r="H533" s="77">
        <v>89.403344730000015</v>
      </c>
      <c r="I533" s="106">
        <v>0.67805339000000009</v>
      </c>
    </row>
    <row r="534" spans="1:9" x14ac:dyDescent="0.25">
      <c r="A534" s="105">
        <v>19</v>
      </c>
      <c r="B534" s="77">
        <v>84.528059949999985</v>
      </c>
      <c r="C534" s="77">
        <v>84.888789570000014</v>
      </c>
      <c r="D534" s="77">
        <v>0</v>
      </c>
      <c r="E534" s="77">
        <v>84.30689129000001</v>
      </c>
      <c r="F534" s="77">
        <v>133.65954558999999</v>
      </c>
      <c r="G534" s="77">
        <v>135.22499384</v>
      </c>
      <c r="H534" s="77">
        <v>142.16732386999999</v>
      </c>
      <c r="I534" s="106">
        <v>133.57793792000001</v>
      </c>
    </row>
    <row r="535" spans="1:9" x14ac:dyDescent="0.25">
      <c r="A535" s="105">
        <v>20</v>
      </c>
      <c r="B535" s="77">
        <v>84.511738409999992</v>
      </c>
      <c r="C535" s="77">
        <v>84.872231499999998</v>
      </c>
      <c r="D535" s="77">
        <v>0</v>
      </c>
      <c r="E535" s="77">
        <v>84.315406879999998</v>
      </c>
      <c r="F535" s="77">
        <v>126.67854061</v>
      </c>
      <c r="G535" s="77">
        <v>143.24880307999999</v>
      </c>
      <c r="H535" s="77">
        <v>142.17016239999998</v>
      </c>
      <c r="I535" s="106">
        <v>142.18683874999999</v>
      </c>
    </row>
    <row r="536" spans="1:9" x14ac:dyDescent="0.25">
      <c r="A536" s="105">
        <v>21</v>
      </c>
      <c r="B536" s="77">
        <v>84.546037289999987</v>
      </c>
      <c r="C536" s="77">
        <v>84.86206012000001</v>
      </c>
      <c r="D536" s="77">
        <v>0</v>
      </c>
      <c r="E536" s="77">
        <v>84.38140263999999</v>
      </c>
      <c r="F536" s="77">
        <v>143.49540020000001</v>
      </c>
      <c r="G536" s="77">
        <v>142.83012019</v>
      </c>
      <c r="H536" s="77">
        <v>141.75289878000001</v>
      </c>
      <c r="I536" s="106">
        <v>141.88879331000001</v>
      </c>
    </row>
    <row r="537" spans="1:9" x14ac:dyDescent="0.25">
      <c r="A537" s="105">
        <v>22</v>
      </c>
      <c r="B537" s="77">
        <v>84.545564210000009</v>
      </c>
      <c r="C537" s="77">
        <v>84.882166350000006</v>
      </c>
      <c r="D537" s="77">
        <v>0</v>
      </c>
      <c r="E537" s="77">
        <v>84.318008850000012</v>
      </c>
      <c r="F537" s="77">
        <v>126.86233530999999</v>
      </c>
      <c r="G537" s="77">
        <v>140.51884869999998</v>
      </c>
      <c r="H537" s="77">
        <v>137.05513481999998</v>
      </c>
      <c r="I537" s="106">
        <v>120.95642282</v>
      </c>
    </row>
    <row r="538" spans="1:9" x14ac:dyDescent="0.25">
      <c r="A538" s="105">
        <v>23</v>
      </c>
      <c r="B538" s="77">
        <v>84.578443829999998</v>
      </c>
      <c r="C538" s="77">
        <v>84.87743546999998</v>
      </c>
      <c r="D538" s="77">
        <v>0</v>
      </c>
      <c r="E538" s="77">
        <v>84.349469200000001</v>
      </c>
      <c r="F538" s="77">
        <v>110.38397020000001</v>
      </c>
      <c r="G538" s="77">
        <v>126.86481902</v>
      </c>
      <c r="H538" s="77">
        <v>30.929311550000001</v>
      </c>
      <c r="I538" s="106">
        <v>110.98609295999999</v>
      </c>
    </row>
    <row r="539" spans="1:9" x14ac:dyDescent="0.25">
      <c r="A539" s="108">
        <v>24</v>
      </c>
      <c r="B539" s="109">
        <v>0.60224107999999998</v>
      </c>
      <c r="C539" s="109">
        <v>84.878854719999993</v>
      </c>
      <c r="D539" s="109">
        <v>0</v>
      </c>
      <c r="E539" s="109">
        <v>84.335986209999987</v>
      </c>
      <c r="F539" s="109">
        <v>111.55947564</v>
      </c>
      <c r="G539" s="109">
        <v>1.77727339</v>
      </c>
      <c r="H539" s="109">
        <v>0</v>
      </c>
      <c r="I539" s="110">
        <v>118.89139365999999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1664.1591013899999</v>
      </c>
      <c r="C544" s="112">
        <v>1781.9523470899999</v>
      </c>
      <c r="D544" s="112">
        <v>0</v>
      </c>
      <c r="E544" s="112">
        <v>2028.4742686</v>
      </c>
      <c r="F544" s="112">
        <v>2168.7688609999996</v>
      </c>
      <c r="G544" s="112">
        <v>808.90847407999991</v>
      </c>
      <c r="H544" s="112">
        <v>1925.47365216</v>
      </c>
      <c r="I544" s="112">
        <v>1414.59856236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407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70</v>
      </c>
      <c r="C563" s="118">
        <v>75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70</v>
      </c>
      <c r="C564" s="118">
        <v>75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70</v>
      </c>
      <c r="C565" s="118">
        <v>75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70</v>
      </c>
      <c r="C566" s="118">
        <v>75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70</v>
      </c>
      <c r="C567" s="118">
        <v>75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70</v>
      </c>
      <c r="C568" s="118">
        <v>75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70</v>
      </c>
      <c r="C569" s="118">
        <v>75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70</v>
      </c>
      <c r="C570" s="118">
        <v>75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70</v>
      </c>
      <c r="C571" s="118">
        <v>75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70</v>
      </c>
      <c r="C572" s="118">
        <v>75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70</v>
      </c>
      <c r="C573" s="118">
        <v>75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70</v>
      </c>
      <c r="C574" s="118">
        <v>75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70</v>
      </c>
      <c r="C575" s="118">
        <v>75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70</v>
      </c>
      <c r="C576" s="118">
        <v>75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70</v>
      </c>
      <c r="C577" s="118">
        <v>75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70</v>
      </c>
      <c r="C578" s="118">
        <v>75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70</v>
      </c>
      <c r="C581" s="121">
        <v>75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663.17</v>
      </c>
      <c r="E612" s="134">
        <v>20.319691237143161</v>
      </c>
      <c r="I612" s="12"/>
    </row>
    <row r="613" spans="1:9" x14ac:dyDescent="0.25">
      <c r="A613" s="10"/>
      <c r="C613" s="133">
        <v>2</v>
      </c>
      <c r="D613" s="134">
        <v>585.92999999999995</v>
      </c>
      <c r="E613" s="134">
        <v>17.58544328714288</v>
      </c>
      <c r="I613" s="12"/>
    </row>
    <row r="614" spans="1:9" x14ac:dyDescent="0.25">
      <c r="A614" s="10"/>
      <c r="C614" s="133">
        <v>3</v>
      </c>
      <c r="D614" s="134">
        <v>553.27</v>
      </c>
      <c r="E614" s="134">
        <v>15.97140249714289</v>
      </c>
      <c r="I614" s="12"/>
    </row>
    <row r="615" spans="1:9" x14ac:dyDescent="0.25">
      <c r="A615" s="10"/>
      <c r="C615" s="133">
        <v>4</v>
      </c>
      <c r="D615" s="134">
        <v>541.96</v>
      </c>
      <c r="E615" s="134">
        <v>18.326048907142535</v>
      </c>
      <c r="I615" s="12"/>
    </row>
    <row r="616" spans="1:9" x14ac:dyDescent="0.25">
      <c r="A616" s="10"/>
      <c r="C616" s="133">
        <v>5</v>
      </c>
      <c r="D616" s="134">
        <v>553.25</v>
      </c>
      <c r="E616" s="134">
        <v>17.753704197142724</v>
      </c>
      <c r="I616" s="12"/>
    </row>
    <row r="617" spans="1:9" x14ac:dyDescent="0.25">
      <c r="A617" s="10"/>
      <c r="C617" s="133">
        <v>6</v>
      </c>
      <c r="D617" s="134">
        <v>604.61</v>
      </c>
      <c r="E617" s="134">
        <v>19.964962107142696</v>
      </c>
      <c r="I617" s="12"/>
    </row>
    <row r="618" spans="1:9" x14ac:dyDescent="0.25">
      <c r="A618" s="10"/>
      <c r="C618" s="133">
        <v>7</v>
      </c>
      <c r="D618" s="134">
        <v>754.83</v>
      </c>
      <c r="E618" s="134">
        <v>19.9658508971429</v>
      </c>
      <c r="I618" s="12"/>
    </row>
    <row r="619" spans="1:9" x14ac:dyDescent="0.25">
      <c r="A619" s="10"/>
      <c r="C619" s="133">
        <v>8</v>
      </c>
      <c r="D619" s="134">
        <v>953.09</v>
      </c>
      <c r="E619" s="134">
        <v>15.193647077142941</v>
      </c>
      <c r="I619" s="12"/>
    </row>
    <row r="620" spans="1:9" x14ac:dyDescent="0.25">
      <c r="A620" s="10"/>
      <c r="C620" s="133">
        <v>9</v>
      </c>
      <c r="D620" s="134">
        <v>1026.72</v>
      </c>
      <c r="E620" s="134">
        <v>16.752689147142974</v>
      </c>
      <c r="I620" s="12"/>
    </row>
    <row r="621" spans="1:9" x14ac:dyDescent="0.25">
      <c r="A621" s="10"/>
      <c r="C621" s="133">
        <v>10</v>
      </c>
      <c r="D621" s="134">
        <v>1017.39</v>
      </c>
      <c r="E621" s="134">
        <v>18.795937497143541</v>
      </c>
      <c r="I621" s="12"/>
    </row>
    <row r="622" spans="1:9" x14ac:dyDescent="0.25">
      <c r="A622" s="10"/>
      <c r="C622" s="133">
        <v>11</v>
      </c>
      <c r="D622" s="134">
        <v>986.33</v>
      </c>
      <c r="E622" s="134">
        <v>30.685587637142817</v>
      </c>
      <c r="I622" s="12"/>
    </row>
    <row r="623" spans="1:9" x14ac:dyDescent="0.25">
      <c r="A623" s="10"/>
      <c r="C623" s="133">
        <v>12</v>
      </c>
      <c r="D623" s="134">
        <v>949.29</v>
      </c>
      <c r="E623" s="134">
        <v>35.730135447142402</v>
      </c>
      <c r="I623" s="12"/>
    </row>
    <row r="624" spans="1:9" x14ac:dyDescent="0.25">
      <c r="A624" s="10"/>
      <c r="C624" s="133">
        <v>13</v>
      </c>
      <c r="D624" s="134">
        <v>1020.97</v>
      </c>
      <c r="E624" s="134">
        <v>34.030996837142766</v>
      </c>
      <c r="I624" s="12"/>
    </row>
    <row r="625" spans="1:9" x14ac:dyDescent="0.25">
      <c r="A625" s="10"/>
      <c r="C625" s="133">
        <v>14</v>
      </c>
      <c r="D625" s="134">
        <v>1026.71</v>
      </c>
      <c r="E625" s="134">
        <v>39.673915377141611</v>
      </c>
      <c r="I625" s="12"/>
    </row>
    <row r="626" spans="1:9" x14ac:dyDescent="0.25">
      <c r="A626" s="10"/>
      <c r="C626" s="133">
        <v>15</v>
      </c>
      <c r="D626" s="134">
        <v>985.12</v>
      </c>
      <c r="E626" s="134">
        <v>35.107849177142725</v>
      </c>
      <c r="I626" s="12"/>
    </row>
    <row r="627" spans="1:9" x14ac:dyDescent="0.25">
      <c r="A627" s="10"/>
      <c r="C627" s="133">
        <v>16</v>
      </c>
      <c r="D627" s="134">
        <v>914.37</v>
      </c>
      <c r="E627" s="134">
        <v>32.131080787142537</v>
      </c>
      <c r="I627" s="12"/>
    </row>
    <row r="628" spans="1:9" x14ac:dyDescent="0.25">
      <c r="A628" s="10"/>
      <c r="C628" s="133">
        <v>17</v>
      </c>
      <c r="D628" s="134">
        <v>923.08</v>
      </c>
      <c r="E628" s="134">
        <v>36.386067357142338</v>
      </c>
      <c r="I628" s="12"/>
    </row>
    <row r="629" spans="1:9" x14ac:dyDescent="0.25">
      <c r="A629" s="10"/>
      <c r="C629" s="133">
        <v>18</v>
      </c>
      <c r="D629" s="134">
        <v>945.46</v>
      </c>
      <c r="E629" s="134">
        <v>43.468742637141986</v>
      </c>
      <c r="I629" s="12"/>
    </row>
    <row r="630" spans="1:9" x14ac:dyDescent="0.25">
      <c r="A630" s="10"/>
      <c r="C630" s="133">
        <v>19</v>
      </c>
      <c r="D630" s="134">
        <v>1010.59</v>
      </c>
      <c r="E630" s="134">
        <v>38.863021247144161</v>
      </c>
      <c r="I630" s="12"/>
    </row>
    <row r="631" spans="1:9" x14ac:dyDescent="0.25">
      <c r="A631" s="10"/>
      <c r="C631" s="133">
        <v>20</v>
      </c>
      <c r="D631" s="134">
        <v>1148.27</v>
      </c>
      <c r="E631" s="134">
        <v>41.768001227142349</v>
      </c>
      <c r="I631" s="12"/>
    </row>
    <row r="632" spans="1:9" x14ac:dyDescent="0.25">
      <c r="A632" s="10"/>
      <c r="C632" s="133">
        <v>21</v>
      </c>
      <c r="D632" s="134">
        <v>1193.3699999999999</v>
      </c>
      <c r="E632" s="134">
        <v>43.519912867141556</v>
      </c>
      <c r="I632" s="12"/>
    </row>
    <row r="633" spans="1:9" x14ac:dyDescent="0.25">
      <c r="A633" s="10"/>
      <c r="C633" s="133">
        <v>22</v>
      </c>
      <c r="D633" s="134">
        <v>1109.93</v>
      </c>
      <c r="E633" s="134">
        <v>35.276484247142207</v>
      </c>
      <c r="I633" s="12"/>
    </row>
    <row r="634" spans="1:9" x14ac:dyDescent="0.25">
      <c r="A634" s="10"/>
      <c r="C634" s="133">
        <v>23</v>
      </c>
      <c r="D634" s="134">
        <v>984.71</v>
      </c>
      <c r="E634" s="134">
        <v>30.933670817143138</v>
      </c>
      <c r="I634" s="12"/>
    </row>
    <row r="635" spans="1:9" x14ac:dyDescent="0.25">
      <c r="A635" s="10"/>
      <c r="C635" s="133">
        <v>24</v>
      </c>
      <c r="D635" s="134">
        <v>831.33</v>
      </c>
      <c r="E635" s="134">
        <v>21.914535007142831</v>
      </c>
      <c r="I635" s="12"/>
    </row>
    <row r="636" spans="1:9" x14ac:dyDescent="0.25">
      <c r="A636" s="10"/>
      <c r="C636" s="133">
        <v>25</v>
      </c>
      <c r="D636" s="134">
        <v>702.34</v>
      </c>
      <c r="E636" s="134">
        <v>21.610486207143254</v>
      </c>
      <c r="I636" s="12"/>
    </row>
    <row r="637" spans="1:9" x14ac:dyDescent="0.25">
      <c r="A637" s="10"/>
      <c r="C637" s="133">
        <v>26</v>
      </c>
      <c r="D637" s="134">
        <v>617.84</v>
      </c>
      <c r="E637" s="134">
        <v>20.180738017142971</v>
      </c>
      <c r="I637" s="12"/>
    </row>
    <row r="638" spans="1:9" x14ac:dyDescent="0.25">
      <c r="A638" s="10"/>
      <c r="C638" s="133">
        <v>27</v>
      </c>
      <c r="D638" s="134">
        <v>568.28</v>
      </c>
      <c r="E638" s="134">
        <v>18.352837537142591</v>
      </c>
      <c r="I638" s="12"/>
    </row>
    <row r="639" spans="1:9" x14ac:dyDescent="0.25">
      <c r="A639" s="10"/>
      <c r="C639" s="133">
        <v>28</v>
      </c>
      <c r="D639" s="134">
        <v>535.27</v>
      </c>
      <c r="E639" s="134">
        <v>19.17684859714268</v>
      </c>
      <c r="I639" s="12"/>
    </row>
    <row r="640" spans="1:9" x14ac:dyDescent="0.25">
      <c r="A640" s="10"/>
      <c r="C640" s="133">
        <v>29</v>
      </c>
      <c r="D640" s="134">
        <v>547.23</v>
      </c>
      <c r="E640" s="134">
        <v>22.057561197142832</v>
      </c>
      <c r="I640" s="12"/>
    </row>
    <row r="641" spans="1:9" x14ac:dyDescent="0.25">
      <c r="A641" s="10"/>
      <c r="C641" s="133">
        <v>30</v>
      </c>
      <c r="D641" s="134">
        <v>589.83000000000004</v>
      </c>
      <c r="E641" s="134">
        <v>20.100012407142913</v>
      </c>
      <c r="I641" s="12"/>
    </row>
    <row r="642" spans="1:9" x14ac:dyDescent="0.25">
      <c r="A642" s="10"/>
      <c r="C642" s="133">
        <v>31</v>
      </c>
      <c r="D642" s="134">
        <v>730.25</v>
      </c>
      <c r="E642" s="134">
        <v>19.287205847143127</v>
      </c>
      <c r="I642" s="12"/>
    </row>
    <row r="643" spans="1:9" x14ac:dyDescent="0.25">
      <c r="A643" s="10"/>
      <c r="C643" s="133">
        <v>32</v>
      </c>
      <c r="D643" s="134">
        <v>933.59</v>
      </c>
      <c r="E643" s="134">
        <v>14.829943817143203</v>
      </c>
      <c r="I643" s="12"/>
    </row>
    <row r="644" spans="1:9" x14ac:dyDescent="0.25">
      <c r="A644" s="10"/>
      <c r="C644" s="133">
        <v>33</v>
      </c>
      <c r="D644" s="134">
        <v>1043.78</v>
      </c>
      <c r="E644" s="134">
        <v>17.22806930714296</v>
      </c>
      <c r="I644" s="12"/>
    </row>
    <row r="645" spans="1:9" x14ac:dyDescent="0.25">
      <c r="A645" s="10"/>
      <c r="C645" s="133">
        <v>34</v>
      </c>
      <c r="D645" s="134">
        <v>1031.83</v>
      </c>
      <c r="E645" s="134">
        <v>17.894544477142517</v>
      </c>
      <c r="I645" s="12"/>
    </row>
    <row r="646" spans="1:9" x14ac:dyDescent="0.25">
      <c r="A646" s="10"/>
      <c r="C646" s="133">
        <v>35</v>
      </c>
      <c r="D646" s="134">
        <v>1024.56</v>
      </c>
      <c r="E646" s="134">
        <v>22.761086777142054</v>
      </c>
      <c r="I646" s="12"/>
    </row>
    <row r="647" spans="1:9" x14ac:dyDescent="0.25">
      <c r="A647" s="10"/>
      <c r="C647" s="133">
        <v>36</v>
      </c>
      <c r="D647" s="134">
        <v>917.61</v>
      </c>
      <c r="E647" s="134">
        <v>24.732871207143262</v>
      </c>
      <c r="I647" s="12"/>
    </row>
    <row r="648" spans="1:9" x14ac:dyDescent="0.25">
      <c r="A648" s="10"/>
      <c r="C648" s="133">
        <v>37</v>
      </c>
      <c r="D648" s="134">
        <v>858.27</v>
      </c>
      <c r="E648" s="134">
        <v>24.825775147142622</v>
      </c>
      <c r="I648" s="12"/>
    </row>
    <row r="649" spans="1:9" x14ac:dyDescent="0.25">
      <c r="A649" s="10"/>
      <c r="C649" s="133">
        <v>38</v>
      </c>
      <c r="D649" s="134">
        <v>847.11</v>
      </c>
      <c r="E649" s="134">
        <v>23.770893067142879</v>
      </c>
      <c r="I649" s="12"/>
    </row>
    <row r="650" spans="1:9" x14ac:dyDescent="0.25">
      <c r="A650" s="10"/>
      <c r="C650" s="133">
        <v>39</v>
      </c>
      <c r="D650" s="134">
        <v>867.19</v>
      </c>
      <c r="E650" s="134">
        <v>25.503057307143081</v>
      </c>
      <c r="I650" s="12"/>
    </row>
    <row r="651" spans="1:9" x14ac:dyDescent="0.25">
      <c r="A651" s="10"/>
      <c r="C651" s="133">
        <v>40</v>
      </c>
      <c r="D651" s="134">
        <v>869.93</v>
      </c>
      <c r="E651" s="134">
        <v>26.271837837143266</v>
      </c>
      <c r="I651" s="12"/>
    </row>
    <row r="652" spans="1:9" x14ac:dyDescent="0.25">
      <c r="A652" s="10"/>
      <c r="C652" s="133">
        <v>41</v>
      </c>
      <c r="D652" s="134">
        <v>953.16</v>
      </c>
      <c r="E652" s="134">
        <v>22.945465627142767</v>
      </c>
      <c r="I652" s="12"/>
    </row>
    <row r="653" spans="1:9" x14ac:dyDescent="0.25">
      <c r="A653" s="10"/>
      <c r="C653" s="133">
        <v>42</v>
      </c>
      <c r="D653" s="134">
        <v>949.2</v>
      </c>
      <c r="E653" s="134">
        <v>22.607414317142911</v>
      </c>
      <c r="I653" s="12"/>
    </row>
    <row r="654" spans="1:9" x14ac:dyDescent="0.25">
      <c r="A654" s="10"/>
      <c r="C654" s="133">
        <v>43</v>
      </c>
      <c r="D654" s="134">
        <v>1012.61</v>
      </c>
      <c r="E654" s="134">
        <v>29.792872967142785</v>
      </c>
      <c r="I654" s="12"/>
    </row>
    <row r="655" spans="1:9" x14ac:dyDescent="0.25">
      <c r="A655" s="10"/>
      <c r="C655" s="133">
        <v>44</v>
      </c>
      <c r="D655" s="134">
        <v>1183.27</v>
      </c>
      <c r="E655" s="134">
        <v>34.781600267142949</v>
      </c>
      <c r="I655" s="12"/>
    </row>
    <row r="656" spans="1:9" x14ac:dyDescent="0.25">
      <c r="A656" s="10"/>
      <c r="C656" s="133">
        <v>45</v>
      </c>
      <c r="D656" s="134">
        <v>1178.01</v>
      </c>
      <c r="E656" s="134">
        <v>32.680369567143089</v>
      </c>
      <c r="I656" s="12"/>
    </row>
    <row r="657" spans="1:9" x14ac:dyDescent="0.25">
      <c r="A657" s="10"/>
      <c r="C657" s="133">
        <v>46</v>
      </c>
      <c r="D657" s="134">
        <v>1084.94</v>
      </c>
      <c r="E657" s="134">
        <v>31.98035339714238</v>
      </c>
      <c r="I657" s="12"/>
    </row>
    <row r="658" spans="1:9" x14ac:dyDescent="0.25">
      <c r="A658" s="10"/>
      <c r="C658" s="133">
        <v>47</v>
      </c>
      <c r="D658" s="134">
        <v>955.95</v>
      </c>
      <c r="E658" s="134">
        <v>29.943442807142674</v>
      </c>
      <c r="I658" s="12"/>
    </row>
    <row r="659" spans="1:9" x14ac:dyDescent="0.25">
      <c r="A659" s="10"/>
      <c r="C659" s="133">
        <v>48</v>
      </c>
      <c r="D659" s="134">
        <v>808.01</v>
      </c>
      <c r="E659" s="134">
        <v>25.814539467142595</v>
      </c>
      <c r="I659" s="12"/>
    </row>
    <row r="660" spans="1:9" x14ac:dyDescent="0.25">
      <c r="A660" s="10"/>
      <c r="C660" s="133">
        <v>49</v>
      </c>
      <c r="D660" s="134">
        <v>625.84</v>
      </c>
      <c r="E660" s="134">
        <v>14.919241797142718</v>
      </c>
      <c r="I660" s="12"/>
    </row>
    <row r="661" spans="1:9" x14ac:dyDescent="0.25">
      <c r="A661" s="10"/>
      <c r="C661" s="133">
        <v>50</v>
      </c>
      <c r="D661" s="134">
        <v>561.09</v>
      </c>
      <c r="E661" s="134">
        <v>14.461382887143145</v>
      </c>
      <c r="I661" s="12"/>
    </row>
    <row r="662" spans="1:9" x14ac:dyDescent="0.25">
      <c r="A662" s="10"/>
      <c r="C662" s="133">
        <v>51</v>
      </c>
      <c r="D662" s="134">
        <v>536.17999999999995</v>
      </c>
      <c r="E662" s="134">
        <v>12.361335007143111</v>
      </c>
      <c r="I662" s="12"/>
    </row>
    <row r="663" spans="1:9" x14ac:dyDescent="0.25">
      <c r="A663" s="10"/>
      <c r="C663" s="133">
        <v>52</v>
      </c>
      <c r="D663" s="134">
        <v>535.79</v>
      </c>
      <c r="E663" s="134">
        <v>16.06101623714278</v>
      </c>
      <c r="I663" s="12"/>
    </row>
    <row r="664" spans="1:9" x14ac:dyDescent="0.25">
      <c r="A664" s="10"/>
      <c r="C664" s="133">
        <v>53</v>
      </c>
      <c r="D664" s="134">
        <v>547.97</v>
      </c>
      <c r="E664" s="134">
        <v>14.568843987143282</v>
      </c>
      <c r="I664" s="12"/>
    </row>
    <row r="665" spans="1:9" x14ac:dyDescent="0.25">
      <c r="A665" s="10"/>
      <c r="C665" s="133">
        <v>54</v>
      </c>
      <c r="D665" s="134">
        <v>590.88</v>
      </c>
      <c r="E665" s="134">
        <v>13.589425917142876</v>
      </c>
      <c r="I665" s="12"/>
    </row>
    <row r="666" spans="1:9" x14ac:dyDescent="0.25">
      <c r="A666" s="10"/>
      <c r="C666" s="133">
        <v>55</v>
      </c>
      <c r="D666" s="134">
        <v>714.31</v>
      </c>
      <c r="E666" s="134">
        <v>26.762877777143103</v>
      </c>
      <c r="I666" s="12"/>
    </row>
    <row r="667" spans="1:9" x14ac:dyDescent="0.25">
      <c r="A667" s="10"/>
      <c r="C667" s="133">
        <v>56</v>
      </c>
      <c r="D667" s="134">
        <v>885.83</v>
      </c>
      <c r="E667" s="134">
        <v>20.101099157143381</v>
      </c>
      <c r="I667" s="12"/>
    </row>
    <row r="668" spans="1:9" x14ac:dyDescent="0.25">
      <c r="A668" s="10"/>
      <c r="C668" s="133">
        <v>57</v>
      </c>
      <c r="D668" s="134">
        <v>941.27</v>
      </c>
      <c r="E668" s="134">
        <v>19.117338217142787</v>
      </c>
      <c r="I668" s="12"/>
    </row>
    <row r="669" spans="1:9" x14ac:dyDescent="0.25">
      <c r="A669" s="10"/>
      <c r="C669" s="133">
        <v>58</v>
      </c>
      <c r="D669" s="134">
        <v>893.52</v>
      </c>
      <c r="E669" s="134">
        <v>16.196932187142465</v>
      </c>
      <c r="I669" s="12"/>
    </row>
    <row r="670" spans="1:9" x14ac:dyDescent="0.25">
      <c r="A670" s="10"/>
      <c r="C670" s="133">
        <v>59</v>
      </c>
      <c r="D670" s="134">
        <v>833.45</v>
      </c>
      <c r="E670" s="134">
        <v>16.378301627142719</v>
      </c>
      <c r="I670" s="12"/>
    </row>
    <row r="671" spans="1:9" x14ac:dyDescent="0.25">
      <c r="A671" s="10"/>
      <c r="C671" s="133">
        <v>60</v>
      </c>
      <c r="D671" s="134">
        <v>751.71</v>
      </c>
      <c r="E671" s="134">
        <v>18.875533687142934</v>
      </c>
      <c r="I671" s="12"/>
    </row>
    <row r="672" spans="1:9" x14ac:dyDescent="0.25">
      <c r="A672" s="10"/>
      <c r="C672" s="133">
        <v>61</v>
      </c>
      <c r="D672" s="134">
        <v>740.74</v>
      </c>
      <c r="E672" s="134">
        <v>25.03174216714342</v>
      </c>
      <c r="I672" s="12"/>
    </row>
    <row r="673" spans="1:9" x14ac:dyDescent="0.25">
      <c r="A673" s="10"/>
      <c r="C673" s="133">
        <v>62</v>
      </c>
      <c r="D673" s="134">
        <v>801.78</v>
      </c>
      <c r="E673" s="134">
        <v>22.723300387143126</v>
      </c>
      <c r="I673" s="12"/>
    </row>
    <row r="674" spans="1:9" x14ac:dyDescent="0.25">
      <c r="A674" s="10"/>
      <c r="C674" s="133">
        <v>63</v>
      </c>
      <c r="D674" s="134">
        <v>801.67</v>
      </c>
      <c r="E674" s="134">
        <v>22.306589337142668</v>
      </c>
      <c r="I674" s="12"/>
    </row>
    <row r="675" spans="1:9" x14ac:dyDescent="0.25">
      <c r="A675" s="10"/>
      <c r="C675" s="133">
        <v>64</v>
      </c>
      <c r="D675" s="134">
        <v>795.25</v>
      </c>
      <c r="E675" s="134">
        <v>23.59662233714289</v>
      </c>
      <c r="I675" s="12"/>
    </row>
    <row r="676" spans="1:9" x14ac:dyDescent="0.25">
      <c r="A676" s="10"/>
      <c r="C676" s="133">
        <v>65</v>
      </c>
      <c r="D676" s="134">
        <v>821.34</v>
      </c>
      <c r="E676" s="134">
        <v>21.714329057143459</v>
      </c>
      <c r="I676" s="12"/>
    </row>
    <row r="677" spans="1:9" x14ac:dyDescent="0.25">
      <c r="A677" s="10"/>
      <c r="C677" s="133">
        <v>66</v>
      </c>
      <c r="D677" s="134">
        <v>861.95</v>
      </c>
      <c r="E677" s="134">
        <v>25.661911047143121</v>
      </c>
      <c r="I677" s="12"/>
    </row>
    <row r="678" spans="1:9" x14ac:dyDescent="0.25">
      <c r="A678" s="10"/>
      <c r="C678" s="133">
        <v>67</v>
      </c>
      <c r="D678" s="134">
        <v>964.89</v>
      </c>
      <c r="E678" s="134">
        <v>34.570199247143364</v>
      </c>
      <c r="I678" s="12"/>
    </row>
    <row r="679" spans="1:9" x14ac:dyDescent="0.25">
      <c r="A679" s="10"/>
      <c r="C679" s="133">
        <v>68</v>
      </c>
      <c r="D679" s="134">
        <v>1075.78</v>
      </c>
      <c r="E679" s="134">
        <v>35.462273887142828</v>
      </c>
      <c r="I679" s="12"/>
    </row>
    <row r="680" spans="1:9" x14ac:dyDescent="0.25">
      <c r="A680" s="10"/>
      <c r="C680" s="133">
        <v>69</v>
      </c>
      <c r="D680" s="134">
        <v>1108.71</v>
      </c>
      <c r="E680" s="134">
        <v>37.27945379714356</v>
      </c>
      <c r="I680" s="12"/>
    </row>
    <row r="681" spans="1:9" x14ac:dyDescent="0.25">
      <c r="A681" s="10"/>
      <c r="C681" s="133">
        <v>70</v>
      </c>
      <c r="D681" s="134">
        <v>1063.25</v>
      </c>
      <c r="E681" s="134">
        <v>30.061587277142962</v>
      </c>
      <c r="I681" s="12"/>
    </row>
    <row r="682" spans="1:9" x14ac:dyDescent="0.25">
      <c r="A682" s="10"/>
      <c r="C682" s="133">
        <v>71</v>
      </c>
      <c r="D682" s="134">
        <v>941.56</v>
      </c>
      <c r="E682" s="134">
        <v>22.786227747142675</v>
      </c>
      <c r="I682" s="12"/>
    </row>
    <row r="683" spans="1:9" x14ac:dyDescent="0.25">
      <c r="A683" s="10"/>
      <c r="C683" s="133">
        <v>72</v>
      </c>
      <c r="D683" s="134">
        <v>785.3</v>
      </c>
      <c r="E683" s="134">
        <v>19.642678257143643</v>
      </c>
      <c r="I683" s="12"/>
    </row>
    <row r="684" spans="1:9" x14ac:dyDescent="0.25">
      <c r="A684" s="10"/>
      <c r="C684" s="133">
        <v>73</v>
      </c>
      <c r="D684" s="134">
        <v>608.66</v>
      </c>
      <c r="E684" s="134">
        <v>20.434415157143121</v>
      </c>
      <c r="I684" s="12"/>
    </row>
    <row r="685" spans="1:9" x14ac:dyDescent="0.25">
      <c r="A685" s="10"/>
      <c r="C685" s="133">
        <v>74</v>
      </c>
      <c r="D685" s="134">
        <v>528.38</v>
      </c>
      <c r="E685" s="134">
        <v>20.953431327142766</v>
      </c>
      <c r="I685" s="12"/>
    </row>
    <row r="686" spans="1:9" x14ac:dyDescent="0.25">
      <c r="A686" s="10"/>
      <c r="C686" s="133">
        <v>75</v>
      </c>
      <c r="D686" s="134">
        <v>502.32</v>
      </c>
      <c r="E686" s="134">
        <v>20.2581740671435</v>
      </c>
      <c r="I686" s="12"/>
    </row>
    <row r="687" spans="1:9" ht="17.25" customHeight="1" x14ac:dyDescent="0.25">
      <c r="A687" s="10"/>
      <c r="C687" s="133">
        <v>76</v>
      </c>
      <c r="D687" s="134">
        <v>493</v>
      </c>
      <c r="E687" s="134">
        <v>18.704214017142817</v>
      </c>
      <c r="I687" s="12"/>
    </row>
    <row r="688" spans="1:9" ht="16.5" customHeight="1" x14ac:dyDescent="0.25">
      <c r="A688" s="10"/>
      <c r="C688" s="133">
        <v>77</v>
      </c>
      <c r="D688" s="134">
        <v>509.01</v>
      </c>
      <c r="E688" s="134">
        <v>19.582985627142762</v>
      </c>
      <c r="I688" s="12"/>
    </row>
    <row r="689" spans="1:9" x14ac:dyDescent="0.25">
      <c r="A689" s="10"/>
      <c r="C689" s="133">
        <v>78</v>
      </c>
      <c r="D689" s="134">
        <v>560.95000000000005</v>
      </c>
      <c r="E689" s="134">
        <v>18.149070607143244</v>
      </c>
      <c r="I689" s="12"/>
    </row>
    <row r="690" spans="1:9" x14ac:dyDescent="0.25">
      <c r="A690" s="10"/>
      <c r="C690" s="133">
        <v>79</v>
      </c>
      <c r="D690" s="134">
        <v>673.96</v>
      </c>
      <c r="E690" s="134">
        <v>21.405278867143352</v>
      </c>
      <c r="I690" s="12"/>
    </row>
    <row r="691" spans="1:9" x14ac:dyDescent="0.25">
      <c r="A691" s="10"/>
      <c r="C691" s="133">
        <v>80</v>
      </c>
      <c r="D691" s="134">
        <v>849.73</v>
      </c>
      <c r="E691" s="134">
        <v>22.185928377142545</v>
      </c>
      <c r="I691" s="12"/>
    </row>
    <row r="692" spans="1:9" x14ac:dyDescent="0.25">
      <c r="A692" s="10"/>
      <c r="C692" s="133">
        <v>81</v>
      </c>
      <c r="D692" s="134">
        <v>944.94</v>
      </c>
      <c r="E692" s="134">
        <v>20.000521097142837</v>
      </c>
      <c r="I692" s="12"/>
    </row>
    <row r="693" spans="1:9" x14ac:dyDescent="0.25">
      <c r="A693" s="10"/>
      <c r="C693" s="133">
        <v>82</v>
      </c>
      <c r="D693" s="134">
        <v>915.83</v>
      </c>
      <c r="E693" s="134">
        <v>18.500794417143425</v>
      </c>
      <c r="I693" s="12"/>
    </row>
    <row r="694" spans="1:9" x14ac:dyDescent="0.25">
      <c r="A694" s="10"/>
      <c r="C694" s="133">
        <v>83</v>
      </c>
      <c r="D694" s="134">
        <v>838.59</v>
      </c>
      <c r="E694" s="134">
        <v>18.092384457142771</v>
      </c>
      <c r="I694" s="12"/>
    </row>
    <row r="695" spans="1:9" x14ac:dyDescent="0.25">
      <c r="A695" s="10"/>
      <c r="C695" s="133">
        <v>84</v>
      </c>
      <c r="D695" s="134">
        <v>763.38</v>
      </c>
      <c r="E695" s="134">
        <v>20.959074957142548</v>
      </c>
      <c r="I695" s="12"/>
    </row>
    <row r="696" spans="1:9" x14ac:dyDescent="0.25">
      <c r="A696" s="10"/>
      <c r="C696" s="133">
        <v>85</v>
      </c>
      <c r="D696" s="134">
        <v>768.67</v>
      </c>
      <c r="E696" s="134">
        <v>23.341433187142684</v>
      </c>
      <c r="I696" s="12"/>
    </row>
    <row r="697" spans="1:9" x14ac:dyDescent="0.25">
      <c r="A697" s="10"/>
      <c r="C697" s="133">
        <v>86</v>
      </c>
      <c r="D697" s="134">
        <v>813.41</v>
      </c>
      <c r="E697" s="134">
        <v>19.990750637142582</v>
      </c>
      <c r="I697" s="12"/>
    </row>
    <row r="698" spans="1:9" x14ac:dyDescent="0.25">
      <c r="A698" s="10"/>
      <c r="C698" s="133">
        <v>87</v>
      </c>
      <c r="D698" s="134">
        <v>812.81</v>
      </c>
      <c r="E698" s="134">
        <v>23.622406257142984</v>
      </c>
      <c r="I698" s="12"/>
    </row>
    <row r="699" spans="1:9" x14ac:dyDescent="0.25">
      <c r="A699" s="10"/>
      <c r="C699" s="133">
        <v>88</v>
      </c>
      <c r="D699" s="134">
        <v>810.33</v>
      </c>
      <c r="E699" s="134">
        <v>24.490106247142421</v>
      </c>
      <c r="I699" s="12"/>
    </row>
    <row r="700" spans="1:9" x14ac:dyDescent="0.25">
      <c r="A700" s="10"/>
      <c r="C700" s="133">
        <v>89</v>
      </c>
      <c r="D700" s="134">
        <v>907.74</v>
      </c>
      <c r="E700" s="134">
        <v>25.784885317143335</v>
      </c>
      <c r="I700" s="12"/>
    </row>
    <row r="701" spans="1:9" x14ac:dyDescent="0.25">
      <c r="A701" s="10"/>
      <c r="C701" s="133">
        <v>90</v>
      </c>
      <c r="D701" s="134">
        <v>967.72</v>
      </c>
      <c r="E701" s="134">
        <v>31.895072187143114</v>
      </c>
      <c r="I701" s="12"/>
    </row>
    <row r="702" spans="1:9" x14ac:dyDescent="0.25">
      <c r="A702" s="10"/>
      <c r="C702" s="133">
        <v>91</v>
      </c>
      <c r="D702" s="134">
        <v>1047.1300000000001</v>
      </c>
      <c r="E702" s="134">
        <v>38.836827327142373</v>
      </c>
      <c r="I702" s="12"/>
    </row>
    <row r="703" spans="1:9" x14ac:dyDescent="0.25">
      <c r="A703" s="10"/>
      <c r="C703" s="133">
        <v>92</v>
      </c>
      <c r="D703" s="134">
        <v>1164.2</v>
      </c>
      <c r="E703" s="134">
        <v>37.13254525714342</v>
      </c>
      <c r="I703" s="12"/>
    </row>
    <row r="704" spans="1:9" x14ac:dyDescent="0.25">
      <c r="A704" s="10"/>
      <c r="C704" s="133">
        <v>93</v>
      </c>
      <c r="D704" s="134">
        <v>1199.77</v>
      </c>
      <c r="E704" s="134">
        <v>33.915227847142205</v>
      </c>
      <c r="I704" s="12"/>
    </row>
    <row r="705" spans="1:9" x14ac:dyDescent="0.25">
      <c r="A705" s="10"/>
      <c r="C705" s="133">
        <v>94</v>
      </c>
      <c r="D705" s="134">
        <v>1059.79</v>
      </c>
      <c r="E705" s="134">
        <v>32.457903207142635</v>
      </c>
      <c r="I705" s="12"/>
    </row>
    <row r="706" spans="1:9" x14ac:dyDescent="0.25">
      <c r="A706" s="10"/>
      <c r="C706" s="133">
        <v>95</v>
      </c>
      <c r="D706" s="134">
        <v>913.1</v>
      </c>
      <c r="E706" s="134">
        <v>27.689387817143142</v>
      </c>
      <c r="I706" s="12"/>
    </row>
    <row r="707" spans="1:9" x14ac:dyDescent="0.25">
      <c r="A707" s="10"/>
      <c r="C707" s="133">
        <v>96</v>
      </c>
      <c r="D707" s="134">
        <v>746.62</v>
      </c>
      <c r="E707" s="134">
        <v>14.379275707142824</v>
      </c>
      <c r="I707" s="12"/>
    </row>
    <row r="708" spans="1:9" x14ac:dyDescent="0.25">
      <c r="A708" s="10"/>
      <c r="C708" s="133">
        <v>97</v>
      </c>
      <c r="D708" s="134">
        <v>613.35</v>
      </c>
      <c r="E708" s="134">
        <v>25.254471377142863</v>
      </c>
      <c r="I708" s="12"/>
    </row>
    <row r="709" spans="1:9" x14ac:dyDescent="0.25">
      <c r="A709" s="10"/>
      <c r="C709" s="133">
        <v>98</v>
      </c>
      <c r="D709" s="134">
        <v>549.46</v>
      </c>
      <c r="E709" s="134">
        <v>23.213305647142874</v>
      </c>
      <c r="I709" s="12"/>
    </row>
    <row r="710" spans="1:9" x14ac:dyDescent="0.25">
      <c r="A710" s="10"/>
      <c r="C710" s="133">
        <v>99</v>
      </c>
      <c r="D710" s="134">
        <v>507.25</v>
      </c>
      <c r="E710" s="134">
        <v>20.979006537142823</v>
      </c>
      <c r="I710" s="12"/>
    </row>
    <row r="711" spans="1:9" x14ac:dyDescent="0.25">
      <c r="A711" s="10"/>
      <c r="C711" s="133">
        <v>100</v>
      </c>
      <c r="D711" s="134">
        <v>502.93</v>
      </c>
      <c r="E711" s="134">
        <v>21.721704937142931</v>
      </c>
      <c r="I711" s="12"/>
    </row>
    <row r="712" spans="1:9" x14ac:dyDescent="0.25">
      <c r="A712" s="10"/>
      <c r="C712" s="133">
        <v>101</v>
      </c>
      <c r="D712" s="134">
        <v>514.24</v>
      </c>
      <c r="E712" s="134">
        <v>23.211732277142687</v>
      </c>
      <c r="I712" s="12"/>
    </row>
    <row r="713" spans="1:9" x14ac:dyDescent="0.25">
      <c r="A713" s="10"/>
      <c r="C713" s="133">
        <v>102</v>
      </c>
      <c r="D713" s="134">
        <v>559.34</v>
      </c>
      <c r="E713" s="134">
        <v>26.611849207142541</v>
      </c>
      <c r="I713" s="12"/>
    </row>
    <row r="714" spans="1:9" x14ac:dyDescent="0.25">
      <c r="A714" s="10"/>
      <c r="C714" s="133">
        <v>103</v>
      </c>
      <c r="D714" s="134">
        <v>638.94000000000005</v>
      </c>
      <c r="E714" s="134">
        <v>29.604045587142764</v>
      </c>
      <c r="I714" s="12"/>
    </row>
    <row r="715" spans="1:9" x14ac:dyDescent="0.25">
      <c r="A715" s="10"/>
      <c r="C715" s="133">
        <v>104</v>
      </c>
      <c r="D715" s="134">
        <v>767.23</v>
      </c>
      <c r="E715" s="134">
        <v>30.460672667142717</v>
      </c>
      <c r="I715" s="12"/>
    </row>
    <row r="716" spans="1:9" x14ac:dyDescent="0.25">
      <c r="A716" s="10"/>
      <c r="C716" s="133">
        <v>105</v>
      </c>
      <c r="D716" s="134">
        <v>853.38</v>
      </c>
      <c r="E716" s="134">
        <v>24.634923127142656</v>
      </c>
      <c r="I716" s="12"/>
    </row>
    <row r="717" spans="1:9" x14ac:dyDescent="0.25">
      <c r="A717" s="10"/>
      <c r="C717" s="133">
        <v>106</v>
      </c>
      <c r="D717" s="134">
        <v>870.7</v>
      </c>
      <c r="E717" s="134">
        <v>23.421362637142693</v>
      </c>
      <c r="I717" s="12"/>
    </row>
    <row r="718" spans="1:9" x14ac:dyDescent="0.25">
      <c r="A718" s="10"/>
      <c r="C718" s="133">
        <v>107</v>
      </c>
      <c r="D718" s="134">
        <v>805.51</v>
      </c>
      <c r="E718" s="134">
        <v>20.206981467142668</v>
      </c>
      <c r="I718" s="12"/>
    </row>
    <row r="719" spans="1:9" x14ac:dyDescent="0.25">
      <c r="A719" s="10"/>
      <c r="C719" s="133">
        <v>108</v>
      </c>
      <c r="D719" s="134">
        <v>844.16</v>
      </c>
      <c r="E719" s="134">
        <v>20.075008837142605</v>
      </c>
      <c r="I719" s="12"/>
    </row>
    <row r="720" spans="1:9" x14ac:dyDescent="0.25">
      <c r="A720" s="10"/>
      <c r="C720" s="133">
        <v>109</v>
      </c>
      <c r="D720" s="134">
        <v>831.66</v>
      </c>
      <c r="E720" s="134">
        <v>19.783660747142676</v>
      </c>
      <c r="I720" s="12"/>
    </row>
    <row r="721" spans="1:9" x14ac:dyDescent="0.25">
      <c r="A721" s="10"/>
      <c r="C721" s="133">
        <v>110</v>
      </c>
      <c r="D721" s="134">
        <v>781.86</v>
      </c>
      <c r="E721" s="134">
        <v>18.860939197143125</v>
      </c>
      <c r="I721" s="12"/>
    </row>
    <row r="722" spans="1:9" x14ac:dyDescent="0.25">
      <c r="A722" s="10"/>
      <c r="C722" s="133">
        <v>111</v>
      </c>
      <c r="D722" s="134">
        <v>760.91</v>
      </c>
      <c r="E722" s="134">
        <v>20.160078697142808</v>
      </c>
      <c r="I722" s="12"/>
    </row>
    <row r="723" spans="1:9" x14ac:dyDescent="0.25">
      <c r="A723" s="10"/>
      <c r="C723" s="133">
        <v>112</v>
      </c>
      <c r="D723" s="134">
        <v>747.05</v>
      </c>
      <c r="E723" s="134">
        <v>18.079470077142901</v>
      </c>
      <c r="I723" s="12"/>
    </row>
    <row r="724" spans="1:9" x14ac:dyDescent="0.25">
      <c r="A724" s="10"/>
      <c r="C724" s="133">
        <v>113</v>
      </c>
      <c r="D724" s="134">
        <v>768.25</v>
      </c>
      <c r="E724" s="134">
        <v>18.408361947143248</v>
      </c>
      <c r="I724" s="12"/>
    </row>
    <row r="725" spans="1:9" x14ac:dyDescent="0.25">
      <c r="A725" s="10"/>
      <c r="C725" s="133">
        <v>114</v>
      </c>
      <c r="D725" s="134">
        <v>834.24</v>
      </c>
      <c r="E725" s="134">
        <v>23.291389877142137</v>
      </c>
      <c r="I725" s="12"/>
    </row>
    <row r="726" spans="1:9" x14ac:dyDescent="0.25">
      <c r="A726" s="10"/>
      <c r="C726" s="133">
        <v>115</v>
      </c>
      <c r="D726" s="134">
        <v>901.79</v>
      </c>
      <c r="E726" s="134">
        <v>29.953358057143078</v>
      </c>
      <c r="I726" s="12"/>
    </row>
    <row r="727" spans="1:9" x14ac:dyDescent="0.25">
      <c r="A727" s="10"/>
      <c r="C727" s="133">
        <v>116</v>
      </c>
      <c r="D727" s="134">
        <v>1023.19</v>
      </c>
      <c r="E727" s="134">
        <v>41.320641647141883</v>
      </c>
      <c r="I727" s="12"/>
    </row>
    <row r="728" spans="1:9" x14ac:dyDescent="0.25">
      <c r="A728" s="10"/>
      <c r="C728" s="133">
        <v>117</v>
      </c>
      <c r="D728" s="134">
        <v>1089.3900000000001</v>
      </c>
      <c r="E728" s="134">
        <v>44.13596427714333</v>
      </c>
      <c r="I728" s="12"/>
    </row>
    <row r="729" spans="1:9" x14ac:dyDescent="0.25">
      <c r="A729" s="10"/>
      <c r="C729" s="133">
        <v>118</v>
      </c>
      <c r="D729" s="134">
        <v>1034.1400000000001</v>
      </c>
      <c r="E729" s="134">
        <v>40.294099317142809</v>
      </c>
      <c r="I729" s="12"/>
    </row>
    <row r="730" spans="1:9" x14ac:dyDescent="0.25">
      <c r="A730" s="10"/>
      <c r="C730" s="133">
        <v>119</v>
      </c>
      <c r="D730" s="134">
        <v>962.3</v>
      </c>
      <c r="E730" s="134">
        <v>30.721091667143128</v>
      </c>
      <c r="I730" s="12"/>
    </row>
    <row r="731" spans="1:9" x14ac:dyDescent="0.25">
      <c r="A731" s="10"/>
      <c r="C731" s="133">
        <v>120</v>
      </c>
      <c r="D731" s="134">
        <v>807.47</v>
      </c>
      <c r="E731" s="134">
        <v>21.860318827142805</v>
      </c>
      <c r="I731" s="12"/>
    </row>
    <row r="732" spans="1:9" x14ac:dyDescent="0.25">
      <c r="A732" s="10"/>
      <c r="C732" s="133">
        <v>121</v>
      </c>
      <c r="D732" s="134">
        <v>696.36</v>
      </c>
      <c r="E732" s="134">
        <v>21.781186897142788</v>
      </c>
      <c r="I732" s="12"/>
    </row>
    <row r="733" spans="1:9" x14ac:dyDescent="0.25">
      <c r="A733" s="10"/>
      <c r="C733" s="133">
        <v>122</v>
      </c>
      <c r="D733" s="134">
        <v>601.25</v>
      </c>
      <c r="E733" s="134">
        <v>23.812828257143224</v>
      </c>
      <c r="I733" s="12"/>
    </row>
    <row r="734" spans="1:9" x14ac:dyDescent="0.25">
      <c r="A734" s="10"/>
      <c r="C734" s="133">
        <v>123</v>
      </c>
      <c r="D734" s="134">
        <v>561.77</v>
      </c>
      <c r="E734" s="134">
        <v>21.904296537142727</v>
      </c>
      <c r="I734" s="12"/>
    </row>
    <row r="735" spans="1:9" x14ac:dyDescent="0.25">
      <c r="A735" s="10"/>
      <c r="C735" s="133">
        <v>124</v>
      </c>
      <c r="D735" s="134">
        <v>554.05999999999995</v>
      </c>
      <c r="E735" s="134">
        <v>21.37908251714282</v>
      </c>
      <c r="I735" s="12"/>
    </row>
    <row r="736" spans="1:9" x14ac:dyDescent="0.25">
      <c r="A736" s="10"/>
      <c r="C736" s="133">
        <v>125</v>
      </c>
      <c r="D736" s="134">
        <v>555.16</v>
      </c>
      <c r="E736" s="134">
        <v>20.751923337142898</v>
      </c>
      <c r="I736" s="12"/>
    </row>
    <row r="737" spans="1:9" x14ac:dyDescent="0.25">
      <c r="A737" s="10"/>
      <c r="C737" s="133">
        <v>126</v>
      </c>
      <c r="D737" s="134">
        <v>572.86</v>
      </c>
      <c r="E737" s="134">
        <v>24.55025459714318</v>
      </c>
      <c r="I737" s="12"/>
    </row>
    <row r="738" spans="1:9" x14ac:dyDescent="0.25">
      <c r="A738" s="10"/>
      <c r="C738" s="133">
        <v>127</v>
      </c>
      <c r="D738" s="134">
        <v>649.44000000000005</v>
      </c>
      <c r="E738" s="134">
        <v>25.89689084714314</v>
      </c>
      <c r="I738" s="12"/>
    </row>
    <row r="739" spans="1:9" x14ac:dyDescent="0.25">
      <c r="A739" s="10"/>
      <c r="C739" s="133">
        <v>128</v>
      </c>
      <c r="D739" s="134">
        <v>754.25</v>
      </c>
      <c r="E739" s="134">
        <v>26.643475017143373</v>
      </c>
      <c r="I739" s="12"/>
    </row>
    <row r="740" spans="1:9" x14ac:dyDescent="0.25">
      <c r="A740" s="10"/>
      <c r="C740" s="133">
        <v>129</v>
      </c>
      <c r="D740" s="134">
        <v>880.76</v>
      </c>
      <c r="E740" s="134">
        <v>28.923042957142343</v>
      </c>
      <c r="I740" s="12"/>
    </row>
    <row r="741" spans="1:9" x14ac:dyDescent="0.25">
      <c r="A741" s="10"/>
      <c r="C741" s="133">
        <v>130</v>
      </c>
      <c r="D741" s="134">
        <v>933.41</v>
      </c>
      <c r="E741" s="134">
        <v>27.208917987142513</v>
      </c>
      <c r="I741" s="12"/>
    </row>
    <row r="742" spans="1:9" x14ac:dyDescent="0.25">
      <c r="A742" s="10"/>
      <c r="C742" s="133">
        <v>131</v>
      </c>
      <c r="D742" s="134">
        <v>931.28</v>
      </c>
      <c r="E742" s="134">
        <v>23.085454257142146</v>
      </c>
      <c r="I742" s="12"/>
    </row>
    <row r="743" spans="1:9" x14ac:dyDescent="0.25">
      <c r="A743" s="10"/>
      <c r="C743" s="133">
        <v>132</v>
      </c>
      <c r="D743" s="134">
        <v>942.85</v>
      </c>
      <c r="E743" s="134">
        <v>22.535309817142661</v>
      </c>
      <c r="I743" s="12"/>
    </row>
    <row r="744" spans="1:9" x14ac:dyDescent="0.25">
      <c r="A744" s="10"/>
      <c r="C744" s="133">
        <v>133</v>
      </c>
      <c r="D744" s="134">
        <v>925.28</v>
      </c>
      <c r="E744" s="134">
        <v>23.603219387142872</v>
      </c>
      <c r="I744" s="12"/>
    </row>
    <row r="745" spans="1:9" x14ac:dyDescent="0.25">
      <c r="A745" s="10"/>
      <c r="C745" s="133">
        <v>134</v>
      </c>
      <c r="D745" s="134">
        <v>889.11</v>
      </c>
      <c r="E745" s="134">
        <v>23.719093777141552</v>
      </c>
      <c r="I745" s="12"/>
    </row>
    <row r="746" spans="1:9" x14ac:dyDescent="0.25">
      <c r="A746" s="10"/>
      <c r="C746" s="133">
        <v>135</v>
      </c>
      <c r="D746" s="134">
        <v>905.32</v>
      </c>
      <c r="E746" s="134">
        <v>25.413129297142405</v>
      </c>
      <c r="I746" s="12"/>
    </row>
    <row r="747" spans="1:9" x14ac:dyDescent="0.25">
      <c r="A747" s="10"/>
      <c r="C747" s="133">
        <v>136</v>
      </c>
      <c r="D747" s="134">
        <v>969.02</v>
      </c>
      <c r="E747" s="134">
        <v>26.894639757143068</v>
      </c>
      <c r="I747" s="12"/>
    </row>
    <row r="748" spans="1:9" x14ac:dyDescent="0.25">
      <c r="A748" s="10"/>
      <c r="C748" s="133">
        <v>137</v>
      </c>
      <c r="D748" s="134">
        <v>962.87</v>
      </c>
      <c r="E748" s="134">
        <v>30.144381317143598</v>
      </c>
      <c r="I748" s="12"/>
    </row>
    <row r="749" spans="1:9" x14ac:dyDescent="0.25">
      <c r="A749" s="10"/>
      <c r="C749" s="133">
        <v>138</v>
      </c>
      <c r="D749" s="134">
        <v>1056.52</v>
      </c>
      <c r="E749" s="134">
        <v>45.747250067143341</v>
      </c>
      <c r="I749" s="12"/>
    </row>
    <row r="750" spans="1:9" x14ac:dyDescent="0.25">
      <c r="A750" s="10"/>
      <c r="C750" s="133">
        <v>139</v>
      </c>
      <c r="D750" s="134">
        <v>1094.19</v>
      </c>
      <c r="E750" s="134">
        <v>50.074341467142631</v>
      </c>
      <c r="I750" s="12"/>
    </row>
    <row r="751" spans="1:9" x14ac:dyDescent="0.25">
      <c r="A751" s="10"/>
      <c r="C751" s="133">
        <v>140</v>
      </c>
      <c r="D751" s="134">
        <v>1305.8</v>
      </c>
      <c r="E751" s="134">
        <v>54.624991717143985</v>
      </c>
      <c r="I751" s="12"/>
    </row>
    <row r="752" spans="1:9" x14ac:dyDescent="0.25">
      <c r="A752" s="10"/>
      <c r="C752" s="133">
        <v>141</v>
      </c>
      <c r="D752" s="134">
        <v>1395.96</v>
      </c>
      <c r="E752" s="134">
        <v>55.571120077141359</v>
      </c>
      <c r="I752" s="12"/>
    </row>
    <row r="753" spans="1:9" x14ac:dyDescent="0.25">
      <c r="A753" s="10"/>
      <c r="C753" s="133">
        <v>142</v>
      </c>
      <c r="D753" s="134">
        <v>1281.1199999999999</v>
      </c>
      <c r="E753" s="134">
        <v>42.06481063714341</v>
      </c>
      <c r="I753" s="12"/>
    </row>
    <row r="754" spans="1:9" x14ac:dyDescent="0.25">
      <c r="A754" s="10"/>
      <c r="C754" s="133">
        <v>143</v>
      </c>
      <c r="D754" s="134">
        <v>1154.47</v>
      </c>
      <c r="E754" s="134">
        <v>31.172547797142897</v>
      </c>
      <c r="I754" s="12"/>
    </row>
    <row r="755" spans="1:9" x14ac:dyDescent="0.25">
      <c r="A755" s="10"/>
      <c r="C755" s="133">
        <v>144</v>
      </c>
      <c r="D755" s="134">
        <v>993.67</v>
      </c>
      <c r="E755" s="134">
        <v>25.965915697143373</v>
      </c>
      <c r="I755" s="12"/>
    </row>
    <row r="756" spans="1:9" x14ac:dyDescent="0.25">
      <c r="A756" s="10"/>
      <c r="C756" s="133">
        <v>145</v>
      </c>
      <c r="D756" s="134">
        <v>801.86</v>
      </c>
      <c r="E756" s="134">
        <v>21.610486207143254</v>
      </c>
      <c r="I756" s="12"/>
    </row>
    <row r="757" spans="1:9" x14ac:dyDescent="0.25">
      <c r="A757" s="10"/>
      <c r="C757" s="133">
        <v>146</v>
      </c>
      <c r="D757" s="134">
        <v>711.63</v>
      </c>
      <c r="E757" s="134">
        <v>20.180738017142971</v>
      </c>
      <c r="I757" s="12"/>
    </row>
    <row r="758" spans="1:9" x14ac:dyDescent="0.25">
      <c r="A758" s="10"/>
      <c r="C758" s="133">
        <v>147</v>
      </c>
      <c r="D758" s="134">
        <v>667.47</v>
      </c>
      <c r="E758" s="134">
        <v>18.352837537142591</v>
      </c>
      <c r="I758" s="12"/>
    </row>
    <row r="759" spans="1:9" x14ac:dyDescent="0.25">
      <c r="A759" s="10"/>
      <c r="C759" s="133">
        <v>148</v>
      </c>
      <c r="D759" s="134">
        <v>651.46</v>
      </c>
      <c r="E759" s="134">
        <v>19.17684859714268</v>
      </c>
      <c r="I759" s="12"/>
    </row>
    <row r="760" spans="1:9" x14ac:dyDescent="0.25">
      <c r="A760" s="10"/>
      <c r="C760" s="133">
        <v>149</v>
      </c>
      <c r="D760" s="134">
        <v>655.41</v>
      </c>
      <c r="E760" s="134">
        <v>22.057561197142832</v>
      </c>
      <c r="I760" s="12"/>
    </row>
    <row r="761" spans="1:9" x14ac:dyDescent="0.25">
      <c r="A761" s="10"/>
      <c r="C761" s="133">
        <v>150</v>
      </c>
      <c r="D761" s="134">
        <v>717.01</v>
      </c>
      <c r="E761" s="134">
        <v>20.100012407142913</v>
      </c>
      <c r="I761" s="12"/>
    </row>
    <row r="762" spans="1:9" x14ac:dyDescent="0.25">
      <c r="A762" s="10"/>
      <c r="C762" s="133">
        <v>151</v>
      </c>
      <c r="D762" s="134">
        <v>823.74</v>
      </c>
      <c r="E762" s="134">
        <v>19.287205847143127</v>
      </c>
      <c r="I762" s="12"/>
    </row>
    <row r="763" spans="1:9" x14ac:dyDescent="0.25">
      <c r="A763" s="10"/>
      <c r="C763" s="133">
        <v>152</v>
      </c>
      <c r="D763" s="134">
        <v>1010.84</v>
      </c>
      <c r="E763" s="134">
        <v>14.829943817143203</v>
      </c>
      <c r="I763" s="12"/>
    </row>
    <row r="764" spans="1:9" x14ac:dyDescent="0.25">
      <c r="A764" s="10"/>
      <c r="C764" s="133">
        <v>153</v>
      </c>
      <c r="D764" s="134">
        <v>1091.58</v>
      </c>
      <c r="E764" s="134">
        <v>17.22806930714296</v>
      </c>
      <c r="I764" s="12"/>
    </row>
    <row r="765" spans="1:9" x14ac:dyDescent="0.25">
      <c r="A765" s="10"/>
      <c r="C765" s="133">
        <v>154</v>
      </c>
      <c r="D765" s="134">
        <v>1032.0899999999999</v>
      </c>
      <c r="E765" s="134">
        <v>17.894544477142517</v>
      </c>
      <c r="I765" s="12"/>
    </row>
    <row r="766" spans="1:9" x14ac:dyDescent="0.25">
      <c r="A766" s="10"/>
      <c r="C766" s="133">
        <v>155</v>
      </c>
      <c r="D766" s="134">
        <v>1032.18</v>
      </c>
      <c r="E766" s="134">
        <v>22.761086777142054</v>
      </c>
      <c r="I766" s="12"/>
    </row>
    <row r="767" spans="1:9" x14ac:dyDescent="0.25">
      <c r="A767" s="10"/>
      <c r="C767" s="133">
        <v>156</v>
      </c>
      <c r="D767" s="134">
        <v>948.25</v>
      </c>
      <c r="E767" s="134">
        <v>24.732871207143262</v>
      </c>
      <c r="I767" s="12"/>
    </row>
    <row r="768" spans="1:9" x14ac:dyDescent="0.25">
      <c r="A768" s="10"/>
      <c r="C768" s="133">
        <v>157</v>
      </c>
      <c r="D768" s="134">
        <v>873.31</v>
      </c>
      <c r="E768" s="134">
        <v>24.825775147142622</v>
      </c>
      <c r="I768" s="12"/>
    </row>
    <row r="769" spans="1:9" x14ac:dyDescent="0.25">
      <c r="A769" s="10"/>
      <c r="C769" s="133">
        <v>158</v>
      </c>
      <c r="D769" s="134">
        <v>885.84</v>
      </c>
      <c r="E769" s="134">
        <v>23.770893067142879</v>
      </c>
      <c r="I769" s="12"/>
    </row>
    <row r="770" spans="1:9" x14ac:dyDescent="0.25">
      <c r="A770" s="10"/>
      <c r="C770" s="133">
        <v>159</v>
      </c>
      <c r="D770" s="134">
        <v>872.33</v>
      </c>
      <c r="E770" s="134">
        <v>25.503057307143081</v>
      </c>
      <c r="I770" s="12"/>
    </row>
    <row r="771" spans="1:9" x14ac:dyDescent="0.25">
      <c r="A771" s="10"/>
      <c r="C771" s="133">
        <v>160</v>
      </c>
      <c r="D771" s="134">
        <v>870.9</v>
      </c>
      <c r="E771" s="134">
        <v>26.271837837143266</v>
      </c>
      <c r="I771" s="12"/>
    </row>
    <row r="772" spans="1:9" x14ac:dyDescent="0.25">
      <c r="A772" s="10"/>
      <c r="C772" s="133">
        <v>161</v>
      </c>
      <c r="D772" s="134">
        <v>914.71</v>
      </c>
      <c r="E772" s="134">
        <v>22.945465627142767</v>
      </c>
      <c r="I772" s="12"/>
    </row>
    <row r="773" spans="1:9" x14ac:dyDescent="0.25">
      <c r="A773" s="10"/>
      <c r="C773" s="133">
        <v>162</v>
      </c>
      <c r="D773" s="134">
        <v>915.87</v>
      </c>
      <c r="E773" s="134">
        <v>22.607414317142911</v>
      </c>
      <c r="I773" s="12"/>
    </row>
    <row r="774" spans="1:9" x14ac:dyDescent="0.25">
      <c r="A774" s="10"/>
      <c r="C774" s="133">
        <v>163</v>
      </c>
      <c r="D774" s="134">
        <v>996.36</v>
      </c>
      <c r="E774" s="134">
        <v>29.792872967142785</v>
      </c>
      <c r="I774" s="12"/>
    </row>
    <row r="775" spans="1:9" x14ac:dyDescent="0.25">
      <c r="A775" s="10"/>
      <c r="C775" s="133">
        <v>164</v>
      </c>
      <c r="D775" s="134">
        <v>1124.3599999999999</v>
      </c>
      <c r="E775" s="134">
        <v>34.781600267142949</v>
      </c>
      <c r="I775" s="12"/>
    </row>
    <row r="776" spans="1:9" x14ac:dyDescent="0.25">
      <c r="A776" s="10"/>
      <c r="C776" s="133">
        <v>165</v>
      </c>
      <c r="D776" s="134">
        <v>1170.27</v>
      </c>
      <c r="E776" s="134">
        <v>32.680369567143089</v>
      </c>
      <c r="I776" s="12"/>
    </row>
    <row r="777" spans="1:9" x14ac:dyDescent="0.25">
      <c r="A777" s="10"/>
      <c r="C777" s="133">
        <v>166</v>
      </c>
      <c r="D777" s="134">
        <v>1095.2</v>
      </c>
      <c r="E777" s="134">
        <v>31.98035339714238</v>
      </c>
      <c r="I777" s="12"/>
    </row>
    <row r="778" spans="1:9" x14ac:dyDescent="0.25">
      <c r="A778" s="10"/>
      <c r="C778" s="133">
        <v>167</v>
      </c>
      <c r="D778" s="134">
        <v>955.06</v>
      </c>
      <c r="E778" s="134">
        <v>29.943442807142674</v>
      </c>
      <c r="I778" s="12"/>
    </row>
    <row r="779" spans="1:9" x14ac:dyDescent="0.25">
      <c r="A779" s="10"/>
      <c r="C779" s="135">
        <v>168</v>
      </c>
      <c r="D779" s="134">
        <v>789.26</v>
      </c>
      <c r="E779" s="134">
        <v>25.814539467142595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408</v>
      </c>
      <c r="C852" s="19" t="s">
        <v>409</v>
      </c>
      <c r="D852" s="19" t="s">
        <v>410</v>
      </c>
      <c r="E852" s="19" t="s">
        <v>411</v>
      </c>
      <c r="F852" s="19" t="s">
        <v>412</v>
      </c>
      <c r="G852" s="19" t="s">
        <v>413</v>
      </c>
      <c r="H852" s="19" t="s">
        <v>414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f>'[2]Publikime AL'!B2:I2</f>
        <v>45758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f>'[2]Publikime AL'!H6</f>
        <v>21962.05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tr">
        <f>'[2]Publikime AL'!B10</f>
        <v>07/04/2025</v>
      </c>
      <c r="C10" s="19" t="str">
        <f>'[2]Publikime AL'!C10</f>
        <v>08/04/2025</v>
      </c>
      <c r="D10" s="19" t="str">
        <f>'[2]Publikime AL'!D10</f>
        <v>09/04/2025</v>
      </c>
      <c r="E10" s="19" t="str">
        <f>'[2]Publikime AL'!E10</f>
        <v>10/04/2025</v>
      </c>
      <c r="F10" s="19" t="str">
        <f>'[2]Publikime AL'!F10</f>
        <v>11/04/2025</v>
      </c>
      <c r="G10" s="19" t="str">
        <f>'[2]Publikime AL'!G10</f>
        <v>12/04/2025</v>
      </c>
      <c r="H10" s="19" t="str">
        <f>'[2]Publikime AL'!H10</f>
        <v>13/04/2025</v>
      </c>
      <c r="I10" s="12"/>
    </row>
    <row r="11" spans="1:10" x14ac:dyDescent="0.25">
      <c r="A11" s="157" t="s">
        <v>11</v>
      </c>
      <c r="B11" s="19">
        <f>[2]!Table1[[#This Row],[0.1.1900]]</f>
        <v>500</v>
      </c>
      <c r="C11" s="19">
        <f>[2]!Table1[[#This Row],[10-27-2020]]</f>
        <v>500</v>
      </c>
      <c r="D11" s="19">
        <f>[2]!Table1[[#This Row],[10-28-2020]]</f>
        <v>500</v>
      </c>
      <c r="E11" s="19">
        <f>[2]!Table1[[#This Row],[10-29-2020]]</f>
        <v>500</v>
      </c>
      <c r="F11" s="19">
        <f>[2]!Table1[[#This Row],[10-30-2020]]</f>
        <v>500</v>
      </c>
      <c r="G11" s="19">
        <f>[2]!Table1[[#This Row],[10-31-2020]]</f>
        <v>500</v>
      </c>
      <c r="H11" s="19">
        <f>[2]!Table1[[#This Row],[11-1-2020]]</f>
        <v>500</v>
      </c>
      <c r="I11" s="12"/>
    </row>
    <row r="12" spans="1:10" x14ac:dyDescent="0.25">
      <c r="A12" s="157" t="s">
        <v>12</v>
      </c>
      <c r="B12" s="19">
        <f>[2]!Table1[[#This Row],[0.1.1900]]</f>
        <v>1250</v>
      </c>
      <c r="C12" s="19">
        <f>[2]!Table1[[#This Row],[10-27-2020]]</f>
        <v>1250</v>
      </c>
      <c r="D12" s="19">
        <f>[2]!Table1[[#This Row],[10-28-2020]]</f>
        <v>1250</v>
      </c>
      <c r="E12" s="19">
        <f>[2]!Table1[[#This Row],[10-29-2020]]</f>
        <v>1250</v>
      </c>
      <c r="F12" s="19">
        <f>[2]!Table1[[#This Row],[10-30-2020]]</f>
        <v>1250</v>
      </c>
      <c r="G12" s="19">
        <f>[2]!Table1[[#This Row],[10-31-2020]]</f>
        <v>1250</v>
      </c>
      <c r="H12" s="19">
        <f>[2]!Table1[[#This Row],[11-1-2020]]</f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f>'[3]Publikime AL'!D40</f>
        <v>1</v>
      </c>
      <c r="E17" s="19">
        <f>'[3]Publikime AL'!E40</f>
        <v>2</v>
      </c>
      <c r="F17" s="19">
        <f>'[3]Publikime AL'!F40</f>
        <v>3</v>
      </c>
      <c r="G17" s="19">
        <f>'[3]Publikime AL'!G40</f>
        <v>4</v>
      </c>
      <c r="I17" s="12"/>
    </row>
    <row r="18" spans="1:9" x14ac:dyDescent="0.25">
      <c r="A18" s="10"/>
      <c r="C18" s="28" t="s">
        <v>11</v>
      </c>
      <c r="D18" s="19">
        <f>'[2]Publikime AL'!D41</f>
        <v>500</v>
      </c>
      <c r="E18" s="19">
        <f>'[2]Publikime AL'!E41</f>
        <v>500</v>
      </c>
      <c r="F18" s="19">
        <f>'[2]Publikime AL'!F41</f>
        <v>500</v>
      </c>
      <c r="G18" s="19">
        <f>'[2]Publikime AL'!G41</f>
        <v>500</v>
      </c>
      <c r="I18" s="12"/>
    </row>
    <row r="19" spans="1:9" x14ac:dyDescent="0.25">
      <c r="A19" s="10"/>
      <c r="C19" s="28" t="s">
        <v>12</v>
      </c>
      <c r="D19" s="19">
        <f>'[2]Publikime AL'!D42</f>
        <v>1250</v>
      </c>
      <c r="E19" s="19">
        <f>'[2]Publikime AL'!E42</f>
        <v>1250</v>
      </c>
      <c r="F19" s="19">
        <f>'[2]Publikime AL'!F42</f>
        <v>1250</v>
      </c>
      <c r="G19" s="19">
        <f>'[2]Publikime AL'!G42</f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f>YEAR(B2)</f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f>'[2]Publikime AL'!D72</f>
        <v>550</v>
      </c>
      <c r="E26" s="134">
        <f>'[2]Publikime AL'!E72</f>
        <v>1300</v>
      </c>
      <c r="G26" s="11"/>
      <c r="I26" s="34"/>
    </row>
    <row r="27" spans="1:9" x14ac:dyDescent="0.25">
      <c r="A27" s="10"/>
      <c r="C27" s="28">
        <v>2</v>
      </c>
      <c r="D27" s="134">
        <f>'[2]Publikime AL'!D73</f>
        <v>550</v>
      </c>
      <c r="E27" s="134">
        <f>'[2]Publikime AL'!E73</f>
        <v>1350</v>
      </c>
      <c r="G27" s="11"/>
      <c r="I27" s="34"/>
    </row>
    <row r="28" spans="1:9" x14ac:dyDescent="0.25">
      <c r="A28" s="10"/>
      <c r="C28" s="28">
        <v>3</v>
      </c>
      <c r="D28" s="134">
        <f>'[2]Publikime AL'!D74</f>
        <v>550</v>
      </c>
      <c r="E28" s="134">
        <f>'[2]Publikime AL'!E74</f>
        <v>1450</v>
      </c>
      <c r="G28" s="11"/>
      <c r="I28" s="34"/>
    </row>
    <row r="29" spans="1:9" x14ac:dyDescent="0.25">
      <c r="A29" s="10"/>
      <c r="C29" s="28">
        <v>4</v>
      </c>
      <c r="D29" s="134">
        <f>'[2]Publikime AL'!D75</f>
        <v>600</v>
      </c>
      <c r="E29" s="134">
        <f>'[2]Publikime AL'!E75</f>
        <v>1600</v>
      </c>
      <c r="G29" s="11"/>
      <c r="I29" s="34"/>
    </row>
    <row r="30" spans="1:9" x14ac:dyDescent="0.25">
      <c r="A30" s="10"/>
      <c r="C30" s="28">
        <v>5</v>
      </c>
      <c r="D30" s="134">
        <f>'[2]Publikime AL'!D76</f>
        <v>600</v>
      </c>
      <c r="E30" s="134">
        <f>'[2]Publikime AL'!E76</f>
        <v>1650</v>
      </c>
      <c r="G30" s="11"/>
      <c r="I30" s="34"/>
    </row>
    <row r="31" spans="1:9" x14ac:dyDescent="0.25">
      <c r="A31" s="10"/>
      <c r="C31" s="28">
        <f t="shared" ref="C31:C77" si="0">C30+1</f>
        <v>6</v>
      </c>
      <c r="D31" s="134">
        <f>'[2]Publikime AL'!D77</f>
        <v>550</v>
      </c>
      <c r="E31" s="134">
        <f>'[2]Publikime AL'!E77</f>
        <v>1500</v>
      </c>
      <c r="G31" s="11"/>
      <c r="I31" s="34"/>
    </row>
    <row r="32" spans="1:9" x14ac:dyDescent="0.25">
      <c r="A32" s="10"/>
      <c r="C32" s="28">
        <f t="shared" si="0"/>
        <v>7</v>
      </c>
      <c r="D32" s="134">
        <f>'[2]Publikime AL'!D78</f>
        <v>550</v>
      </c>
      <c r="E32" s="134">
        <f>'[2]Publikime AL'!E78</f>
        <v>1450</v>
      </c>
      <c r="G32" s="11"/>
      <c r="I32" s="34"/>
    </row>
    <row r="33" spans="1:9" x14ac:dyDescent="0.25">
      <c r="A33" s="10"/>
      <c r="C33" s="28">
        <f t="shared" si="0"/>
        <v>8</v>
      </c>
      <c r="D33" s="134">
        <f>'[2]Publikime AL'!D79</f>
        <v>550</v>
      </c>
      <c r="E33" s="134">
        <f>'[2]Publikime AL'!E79</f>
        <v>1400</v>
      </c>
      <c r="G33" s="11"/>
      <c r="I33" s="34"/>
    </row>
    <row r="34" spans="1:9" x14ac:dyDescent="0.25">
      <c r="A34" s="10"/>
      <c r="C34" s="28">
        <f t="shared" si="0"/>
        <v>9</v>
      </c>
      <c r="D34" s="134">
        <f>'[2]Publikime AL'!D80</f>
        <v>550</v>
      </c>
      <c r="E34" s="134">
        <f>'[2]Publikime AL'!E80</f>
        <v>1300</v>
      </c>
      <c r="G34" s="11"/>
      <c r="I34" s="34"/>
    </row>
    <row r="35" spans="1:9" x14ac:dyDescent="0.25">
      <c r="A35" s="10"/>
      <c r="C35" s="28">
        <f t="shared" si="0"/>
        <v>10</v>
      </c>
      <c r="D35" s="134">
        <f>'[2]Publikime AL'!D81</f>
        <v>550</v>
      </c>
      <c r="E35" s="134">
        <f>'[2]Publikime AL'!E81</f>
        <v>1250</v>
      </c>
      <c r="G35" s="11"/>
      <c r="I35" s="34"/>
    </row>
    <row r="36" spans="1:9" x14ac:dyDescent="0.25">
      <c r="A36" s="10"/>
      <c r="C36" s="28">
        <f t="shared" si="0"/>
        <v>11</v>
      </c>
      <c r="D36" s="134">
        <f>'[2]Publikime AL'!D82</f>
        <v>550</v>
      </c>
      <c r="E36" s="134">
        <f>'[2]Publikime AL'!E82</f>
        <v>1250</v>
      </c>
      <c r="G36" s="11"/>
      <c r="I36" s="34"/>
    </row>
    <row r="37" spans="1:9" x14ac:dyDescent="0.25">
      <c r="A37" s="10"/>
      <c r="C37" s="28">
        <f t="shared" si="0"/>
        <v>12</v>
      </c>
      <c r="D37" s="134">
        <f>'[2]Publikime AL'!D83</f>
        <v>550</v>
      </c>
      <c r="E37" s="134">
        <f>'[2]Publikime AL'!E83</f>
        <v>1250</v>
      </c>
      <c r="G37" s="11"/>
      <c r="I37" s="34"/>
    </row>
    <row r="38" spans="1:9" ht="15.75" customHeight="1" x14ac:dyDescent="0.25">
      <c r="A38" s="10"/>
      <c r="C38" s="28">
        <f t="shared" si="0"/>
        <v>13</v>
      </c>
      <c r="D38" s="134">
        <f>'[2]Publikime AL'!D84</f>
        <v>550</v>
      </c>
      <c r="E38" s="134">
        <f>'[2]Publikime AL'!E84</f>
        <v>1200</v>
      </c>
      <c r="G38" s="11"/>
      <c r="I38" s="34"/>
    </row>
    <row r="39" spans="1:9" x14ac:dyDescent="0.25">
      <c r="A39" s="10"/>
      <c r="C39" s="28">
        <f t="shared" si="0"/>
        <v>14</v>
      </c>
      <c r="D39" s="134">
        <f>'[2]Publikime AL'!D85</f>
        <v>550</v>
      </c>
      <c r="E39" s="134">
        <f>'[2]Publikime AL'!E85</f>
        <v>1200</v>
      </c>
      <c r="G39" s="11"/>
      <c r="I39" s="34"/>
    </row>
    <row r="40" spans="1:9" x14ac:dyDescent="0.25">
      <c r="A40" s="10"/>
      <c r="C40" s="28">
        <f t="shared" si="0"/>
        <v>15</v>
      </c>
      <c r="D40" s="134">
        <f>'[2]Publikime AL'!D86</f>
        <v>550</v>
      </c>
      <c r="E40" s="134">
        <f>'[2]Publikime AL'!E86</f>
        <v>1150</v>
      </c>
      <c r="G40" s="11"/>
      <c r="I40" s="34"/>
    </row>
    <row r="41" spans="1:9" x14ac:dyDescent="0.25">
      <c r="A41" s="10"/>
      <c r="C41" s="28">
        <f t="shared" si="0"/>
        <v>16</v>
      </c>
      <c r="D41" s="134">
        <f>'[2]Publikime AL'!D87</f>
        <v>550</v>
      </c>
      <c r="E41" s="134">
        <f>'[2]Publikime AL'!E87</f>
        <v>1100</v>
      </c>
      <c r="G41" s="11"/>
      <c r="I41" s="34"/>
    </row>
    <row r="42" spans="1:9" x14ac:dyDescent="0.25">
      <c r="A42" s="10"/>
      <c r="C42" s="28">
        <f t="shared" si="0"/>
        <v>17</v>
      </c>
      <c r="D42" s="134">
        <f>'[2]Publikime AL'!D88</f>
        <v>550</v>
      </c>
      <c r="E42" s="134">
        <f>'[2]Publikime AL'!E88</f>
        <v>1100</v>
      </c>
      <c r="G42" s="11"/>
      <c r="I42" s="34"/>
    </row>
    <row r="43" spans="1:9" x14ac:dyDescent="0.25">
      <c r="A43" s="10"/>
      <c r="C43" s="28">
        <f t="shared" si="0"/>
        <v>18</v>
      </c>
      <c r="D43" s="134">
        <f>'[2]Publikime AL'!D89</f>
        <v>550</v>
      </c>
      <c r="E43" s="134">
        <f>'[2]Publikime AL'!E89</f>
        <v>1050</v>
      </c>
      <c r="G43" s="11"/>
      <c r="I43" s="34"/>
    </row>
    <row r="44" spans="1:9" x14ac:dyDescent="0.25">
      <c r="A44" s="10"/>
      <c r="C44" s="28">
        <f t="shared" si="0"/>
        <v>19</v>
      </c>
      <c r="D44" s="134">
        <f>'[2]Publikime AL'!D90</f>
        <v>550</v>
      </c>
      <c r="E44" s="134">
        <f>'[2]Publikime AL'!E90</f>
        <v>1050</v>
      </c>
      <c r="G44" s="11"/>
      <c r="I44" s="34"/>
    </row>
    <row r="45" spans="1:9" x14ac:dyDescent="0.25">
      <c r="A45" s="10"/>
      <c r="C45" s="28">
        <f t="shared" si="0"/>
        <v>20</v>
      </c>
      <c r="D45" s="134">
        <f>'[2]Publikime AL'!D91</f>
        <v>510</v>
      </c>
      <c r="E45" s="134">
        <f>'[2]Publikime AL'!E91</f>
        <v>1000</v>
      </c>
      <c r="G45" s="11"/>
      <c r="I45" s="34"/>
    </row>
    <row r="46" spans="1:9" x14ac:dyDescent="0.25">
      <c r="A46" s="10"/>
      <c r="C46" s="28">
        <f t="shared" si="0"/>
        <v>21</v>
      </c>
      <c r="D46" s="134">
        <f>'[2]Publikime AL'!D92</f>
        <v>510</v>
      </c>
      <c r="E46" s="134">
        <f>'[2]Publikime AL'!E92</f>
        <v>1000</v>
      </c>
      <c r="G46" s="11"/>
      <c r="I46" s="34"/>
    </row>
    <row r="47" spans="1:9" x14ac:dyDescent="0.25">
      <c r="A47" s="10"/>
      <c r="C47" s="28">
        <f t="shared" si="0"/>
        <v>22</v>
      </c>
      <c r="D47" s="134">
        <f>'[2]Publikime AL'!D93</f>
        <v>550</v>
      </c>
      <c r="E47" s="134">
        <f>'[2]Publikime AL'!E93</f>
        <v>1050</v>
      </c>
      <c r="G47" s="11"/>
      <c r="I47" s="34"/>
    </row>
    <row r="48" spans="1:9" x14ac:dyDescent="0.25">
      <c r="A48" s="10"/>
      <c r="C48" s="28">
        <f t="shared" si="0"/>
        <v>23</v>
      </c>
      <c r="D48" s="134">
        <f>'[2]Publikime AL'!D94</f>
        <v>510</v>
      </c>
      <c r="E48" s="134">
        <f>'[2]Publikime AL'!E94</f>
        <v>990</v>
      </c>
      <c r="G48" s="11"/>
      <c r="I48" s="34"/>
    </row>
    <row r="49" spans="1:9" x14ac:dyDescent="0.25">
      <c r="A49" s="10"/>
      <c r="C49" s="28">
        <f t="shared" si="0"/>
        <v>24</v>
      </c>
      <c r="D49" s="134">
        <f>'[2]Publikime AL'!D95</f>
        <v>550</v>
      </c>
      <c r="E49" s="134">
        <f>'[2]Publikime AL'!E95</f>
        <v>1100</v>
      </c>
      <c r="G49" s="11"/>
      <c r="I49" s="34"/>
    </row>
    <row r="50" spans="1:9" x14ac:dyDescent="0.25">
      <c r="A50" s="10"/>
      <c r="C50" s="28">
        <f t="shared" si="0"/>
        <v>25</v>
      </c>
      <c r="D50" s="134">
        <f>'[2]Publikime AL'!D96</f>
        <v>550</v>
      </c>
      <c r="E50" s="134">
        <f>'[2]Publikime AL'!E96</f>
        <v>1100</v>
      </c>
      <c r="G50" s="11"/>
      <c r="I50" s="34"/>
    </row>
    <row r="51" spans="1:9" x14ac:dyDescent="0.25">
      <c r="A51" s="10"/>
      <c r="C51" s="28">
        <f t="shared" si="0"/>
        <v>26</v>
      </c>
      <c r="D51" s="134">
        <f>'[2]Publikime AL'!D97</f>
        <v>600</v>
      </c>
      <c r="E51" s="134">
        <f>'[2]Publikime AL'!E97</f>
        <v>1150</v>
      </c>
      <c r="G51" s="11"/>
      <c r="I51" s="34"/>
    </row>
    <row r="52" spans="1:9" x14ac:dyDescent="0.25">
      <c r="A52" s="10"/>
      <c r="C52" s="28">
        <f t="shared" si="0"/>
        <v>27</v>
      </c>
      <c r="D52" s="134">
        <f>'[2]Publikime AL'!D98</f>
        <v>600</v>
      </c>
      <c r="E52" s="134">
        <f>'[2]Publikime AL'!E98</f>
        <v>1150</v>
      </c>
      <c r="G52" s="11"/>
      <c r="I52" s="34"/>
    </row>
    <row r="53" spans="1:9" x14ac:dyDescent="0.25">
      <c r="A53" s="10"/>
      <c r="C53" s="28">
        <f t="shared" si="0"/>
        <v>28</v>
      </c>
      <c r="D53" s="134">
        <f>'[2]Publikime AL'!D99</f>
        <v>600</v>
      </c>
      <c r="E53" s="134">
        <f>'[2]Publikime AL'!E99</f>
        <v>1200</v>
      </c>
      <c r="G53" s="11"/>
      <c r="I53" s="34"/>
    </row>
    <row r="54" spans="1:9" x14ac:dyDescent="0.25">
      <c r="A54" s="10"/>
      <c r="C54" s="28">
        <f t="shared" si="0"/>
        <v>29</v>
      </c>
      <c r="D54" s="134">
        <f>'[2]Publikime AL'!D100</f>
        <v>600</v>
      </c>
      <c r="E54" s="134">
        <f>'[2]Publikime AL'!E100</f>
        <v>1200</v>
      </c>
      <c r="G54" s="11"/>
      <c r="I54" s="34"/>
    </row>
    <row r="55" spans="1:9" x14ac:dyDescent="0.25">
      <c r="A55" s="10"/>
      <c r="C55" s="28">
        <f t="shared" si="0"/>
        <v>30</v>
      </c>
      <c r="D55" s="134">
        <f>'[2]Publikime AL'!D101</f>
        <v>600</v>
      </c>
      <c r="E55" s="134">
        <f>'[2]Publikime AL'!E101</f>
        <v>1200</v>
      </c>
      <c r="G55" s="11"/>
      <c r="I55" s="34"/>
    </row>
    <row r="56" spans="1:9" x14ac:dyDescent="0.25">
      <c r="A56" s="10"/>
      <c r="C56" s="28">
        <f t="shared" si="0"/>
        <v>31</v>
      </c>
      <c r="D56" s="134">
        <f>'[2]Publikime AL'!D102</f>
        <v>650</v>
      </c>
      <c r="E56" s="134">
        <f>'[2]Publikime AL'!E102</f>
        <v>1200</v>
      </c>
      <c r="G56" s="11"/>
      <c r="I56" s="34"/>
    </row>
    <row r="57" spans="1:9" x14ac:dyDescent="0.25">
      <c r="A57" s="10"/>
      <c r="C57" s="28">
        <f t="shared" si="0"/>
        <v>32</v>
      </c>
      <c r="D57" s="134">
        <f>'[2]Publikime AL'!D103</f>
        <v>650</v>
      </c>
      <c r="E57" s="134">
        <f>'[2]Publikime AL'!E103</f>
        <v>1200</v>
      </c>
      <c r="G57" s="11"/>
      <c r="I57" s="34"/>
    </row>
    <row r="58" spans="1:9" x14ac:dyDescent="0.25">
      <c r="A58" s="10"/>
      <c r="C58" s="28">
        <f t="shared" si="0"/>
        <v>33</v>
      </c>
      <c r="D58" s="134">
        <f>'[2]Publikime AL'!D104</f>
        <v>630</v>
      </c>
      <c r="E58" s="134">
        <f>'[2]Publikime AL'!E104</f>
        <v>1200</v>
      </c>
      <c r="G58" s="11"/>
      <c r="I58" s="34"/>
    </row>
    <row r="59" spans="1:9" x14ac:dyDescent="0.25">
      <c r="A59" s="10"/>
      <c r="C59" s="28">
        <f t="shared" si="0"/>
        <v>34</v>
      </c>
      <c r="D59" s="134">
        <f>'[2]Publikime AL'!D105</f>
        <v>550</v>
      </c>
      <c r="E59" s="134">
        <f>'[2]Publikime AL'!E105</f>
        <v>1100</v>
      </c>
      <c r="G59" s="11"/>
      <c r="I59" s="34"/>
    </row>
    <row r="60" spans="1:9" x14ac:dyDescent="0.25">
      <c r="A60" s="10"/>
      <c r="C60" s="28">
        <f t="shared" si="0"/>
        <v>35</v>
      </c>
      <c r="D60" s="134">
        <f>'[2]Publikime AL'!D106</f>
        <v>550</v>
      </c>
      <c r="E60" s="134">
        <f>'[2]Publikime AL'!E106</f>
        <v>1050</v>
      </c>
      <c r="G60" s="11"/>
      <c r="I60" s="34"/>
    </row>
    <row r="61" spans="1:9" x14ac:dyDescent="0.25">
      <c r="A61" s="10"/>
      <c r="C61" s="28">
        <f t="shared" si="0"/>
        <v>36</v>
      </c>
      <c r="D61" s="134">
        <f>'[2]Publikime AL'!D107</f>
        <v>510</v>
      </c>
      <c r="E61" s="134">
        <f>'[2]Publikime AL'!E107</f>
        <v>1000</v>
      </c>
      <c r="G61" s="11"/>
      <c r="I61" s="34"/>
    </row>
    <row r="62" spans="1:9" x14ac:dyDescent="0.25">
      <c r="A62" s="10"/>
      <c r="C62" s="28">
        <f t="shared" si="0"/>
        <v>37</v>
      </c>
      <c r="D62" s="134">
        <f>'[2]Publikime AL'!D108</f>
        <v>550</v>
      </c>
      <c r="E62" s="134">
        <f>'[2]Publikime AL'!E108</f>
        <v>1050</v>
      </c>
      <c r="G62" s="11"/>
      <c r="I62" s="34"/>
    </row>
    <row r="63" spans="1:9" x14ac:dyDescent="0.25">
      <c r="A63" s="10"/>
      <c r="C63" s="28">
        <f t="shared" si="0"/>
        <v>38</v>
      </c>
      <c r="D63" s="134">
        <f>'[2]Publikime AL'!D109</f>
        <v>550</v>
      </c>
      <c r="E63" s="134">
        <f>'[2]Publikime AL'!E109</f>
        <v>1100</v>
      </c>
      <c r="G63" s="11"/>
      <c r="I63" s="34"/>
    </row>
    <row r="64" spans="1:9" x14ac:dyDescent="0.25">
      <c r="A64" s="10"/>
      <c r="C64" s="28">
        <f t="shared" si="0"/>
        <v>39</v>
      </c>
      <c r="D64" s="134">
        <f>'[2]Publikime AL'!D110</f>
        <v>510</v>
      </c>
      <c r="E64" s="134">
        <f>'[2]Publikime AL'!E110</f>
        <v>1050</v>
      </c>
      <c r="G64" s="11"/>
      <c r="I64" s="34"/>
    </row>
    <row r="65" spans="1:9" x14ac:dyDescent="0.25">
      <c r="A65" s="10"/>
      <c r="C65" s="28">
        <f t="shared" si="0"/>
        <v>40</v>
      </c>
      <c r="D65" s="134">
        <f>'[2]Publikime AL'!D111</f>
        <v>550</v>
      </c>
      <c r="E65" s="134">
        <f>'[2]Publikime AL'!E111</f>
        <v>1100</v>
      </c>
      <c r="G65" s="11"/>
      <c r="I65" s="34"/>
    </row>
    <row r="66" spans="1:9" x14ac:dyDescent="0.25">
      <c r="A66" s="10"/>
      <c r="C66" s="28">
        <f t="shared" si="0"/>
        <v>41</v>
      </c>
      <c r="D66" s="134">
        <f>'[2]Publikime AL'!D112</f>
        <v>550</v>
      </c>
      <c r="E66" s="134">
        <f>'[2]Publikime AL'!E112</f>
        <v>1100</v>
      </c>
      <c r="G66" s="11"/>
      <c r="I66" s="34"/>
    </row>
    <row r="67" spans="1:9" x14ac:dyDescent="0.25">
      <c r="A67" s="10"/>
      <c r="C67" s="28">
        <f t="shared" si="0"/>
        <v>42</v>
      </c>
      <c r="D67" s="134">
        <f>'[2]Publikime AL'!D113</f>
        <v>550</v>
      </c>
      <c r="E67" s="134">
        <f>'[2]Publikime AL'!E113</f>
        <v>1100</v>
      </c>
      <c r="G67" s="11"/>
      <c r="I67" s="34"/>
    </row>
    <row r="68" spans="1:9" ht="15.75" customHeight="1" x14ac:dyDescent="0.25">
      <c r="A68" s="10"/>
      <c r="C68" s="28">
        <f t="shared" si="0"/>
        <v>43</v>
      </c>
      <c r="D68" s="134">
        <f>'[2]Publikime AL'!D114</f>
        <v>550</v>
      </c>
      <c r="E68" s="134">
        <f>'[2]Publikime AL'!E114</f>
        <v>1150</v>
      </c>
      <c r="G68" s="11"/>
      <c r="I68" s="34"/>
    </row>
    <row r="69" spans="1:9" x14ac:dyDescent="0.25">
      <c r="A69" s="10"/>
      <c r="C69" s="28">
        <f t="shared" si="0"/>
        <v>44</v>
      </c>
      <c r="D69" s="134">
        <f>'[2]Publikime AL'!D115</f>
        <v>550</v>
      </c>
      <c r="E69" s="134">
        <f>'[2]Publikime AL'!E115</f>
        <v>1200</v>
      </c>
      <c r="G69" s="11"/>
      <c r="I69" s="34"/>
    </row>
    <row r="70" spans="1:9" x14ac:dyDescent="0.25">
      <c r="A70" s="10"/>
      <c r="C70" s="28">
        <f t="shared" si="0"/>
        <v>45</v>
      </c>
      <c r="D70" s="134">
        <f>'[2]Publikime AL'!D116</f>
        <v>550</v>
      </c>
      <c r="E70" s="134">
        <f>'[2]Publikime AL'!E116</f>
        <v>1200</v>
      </c>
      <c r="G70" s="11"/>
      <c r="I70" s="34"/>
    </row>
    <row r="71" spans="1:9" x14ac:dyDescent="0.25">
      <c r="A71" s="10"/>
      <c r="C71" s="28">
        <f t="shared" si="0"/>
        <v>46</v>
      </c>
      <c r="D71" s="134">
        <f>'[2]Publikime AL'!D117</f>
        <v>550</v>
      </c>
      <c r="E71" s="134">
        <f>'[2]Publikime AL'!E117</f>
        <v>1250</v>
      </c>
      <c r="G71" s="11"/>
      <c r="I71" s="34"/>
    </row>
    <row r="72" spans="1:9" x14ac:dyDescent="0.25">
      <c r="A72" s="10"/>
      <c r="C72" s="28">
        <f t="shared" si="0"/>
        <v>47</v>
      </c>
      <c r="D72" s="134">
        <f>'[2]Publikime AL'!D118</f>
        <v>550</v>
      </c>
      <c r="E72" s="134">
        <f>'[2]Publikime AL'!E118</f>
        <v>1300</v>
      </c>
      <c r="G72" s="11"/>
      <c r="I72" s="34"/>
    </row>
    <row r="73" spans="1:9" x14ac:dyDescent="0.25">
      <c r="A73" s="10"/>
      <c r="C73" s="28">
        <f t="shared" si="0"/>
        <v>48</v>
      </c>
      <c r="D73" s="134">
        <f>'[2]Publikime AL'!D119</f>
        <v>550</v>
      </c>
      <c r="E73" s="134">
        <f>'[2]Publikime AL'!E119</f>
        <v>1300</v>
      </c>
      <c r="G73" s="11"/>
      <c r="I73" s="34"/>
    </row>
    <row r="74" spans="1:9" x14ac:dyDescent="0.25">
      <c r="A74" s="10"/>
      <c r="C74" s="28">
        <f t="shared" si="0"/>
        <v>49</v>
      </c>
      <c r="D74" s="134">
        <f>'[2]Publikime AL'!D120</f>
        <v>550</v>
      </c>
      <c r="E74" s="134">
        <f>'[2]Publikime AL'!E120</f>
        <v>1350</v>
      </c>
      <c r="G74" s="11"/>
      <c r="I74" s="34"/>
    </row>
    <row r="75" spans="1:9" x14ac:dyDescent="0.25">
      <c r="A75" s="10"/>
      <c r="C75" s="28">
        <f t="shared" si="0"/>
        <v>50</v>
      </c>
      <c r="D75" s="134">
        <f>'[2]Publikime AL'!D121</f>
        <v>550</v>
      </c>
      <c r="E75" s="134">
        <f>'[2]Publikime AL'!E121</f>
        <v>1400</v>
      </c>
      <c r="G75" s="11"/>
      <c r="I75" s="34"/>
    </row>
    <row r="76" spans="1:9" x14ac:dyDescent="0.25">
      <c r="A76" s="10"/>
      <c r="C76" s="28">
        <f t="shared" si="0"/>
        <v>51</v>
      </c>
      <c r="D76" s="134">
        <f>'[2]Publikime AL'!D122</f>
        <v>550</v>
      </c>
      <c r="E76" s="134">
        <f>'[2]Publikime AL'!E122</f>
        <v>1450</v>
      </c>
      <c r="G76" s="11"/>
      <c r="I76" s="34"/>
    </row>
    <row r="77" spans="1:9" x14ac:dyDescent="0.25">
      <c r="A77" s="10"/>
      <c r="C77" s="30">
        <f t="shared" si="0"/>
        <v>52</v>
      </c>
      <c r="D77" s="134">
        <f>'[2]Publikime AL'!D123</f>
        <v>550</v>
      </c>
      <c r="E77" s="134">
        <f>'[2]Publikime AL'!E123</f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f>'[3]Publikime AL'!H154</f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f>B2-DAY(2)</f>
        <v>45756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f>'[2]Publikime AL'!D160</f>
        <v>1016.8415470700002</v>
      </c>
      <c r="E85" s="44">
        <f>'[2]Publikime AL'!E160</f>
        <v>268.23900000000003</v>
      </c>
      <c r="F85" s="44">
        <f>'[2]Publikime AL'!F160</f>
        <v>748.60254707000013</v>
      </c>
      <c r="G85" s="37"/>
      <c r="I85" s="12"/>
    </row>
    <row r="86" spans="1:9" x14ac:dyDescent="0.25">
      <c r="A86" s="10"/>
      <c r="B86" s="37"/>
      <c r="C86" s="43">
        <v>2</v>
      </c>
      <c r="D86" s="44">
        <f>'[2]Publikime AL'!D161</f>
        <v>894.55959803000019</v>
      </c>
      <c r="E86" s="44">
        <f>'[2]Publikime AL'!E161</f>
        <v>260.40599999999995</v>
      </c>
      <c r="F86" s="44">
        <f>'[2]Publikime AL'!F161</f>
        <v>634.15359803000024</v>
      </c>
      <c r="G86" s="37"/>
      <c r="I86" s="12"/>
    </row>
    <row r="87" spans="1:9" x14ac:dyDescent="0.25">
      <c r="A87" s="10"/>
      <c r="B87" s="37"/>
      <c r="C87" s="43">
        <v>3</v>
      </c>
      <c r="D87" s="44">
        <f>'[2]Publikime AL'!D162</f>
        <v>819.89878382999984</v>
      </c>
      <c r="E87" s="44">
        <f>'[2]Publikime AL'!E162</f>
        <v>247.13100000000003</v>
      </c>
      <c r="F87" s="44">
        <f>'[2]Publikime AL'!F162</f>
        <v>572.76778382999987</v>
      </c>
      <c r="G87" s="37"/>
      <c r="I87" s="12"/>
    </row>
    <row r="88" spans="1:9" x14ac:dyDescent="0.25">
      <c r="A88" s="10"/>
      <c r="B88" s="37"/>
      <c r="C88" s="43">
        <v>4</v>
      </c>
      <c r="D88" s="44">
        <f>'[2]Publikime AL'!D163</f>
        <v>802.13870182999983</v>
      </c>
      <c r="E88" s="44">
        <f>'[2]Publikime AL'!E163</f>
        <v>249.66699999999997</v>
      </c>
      <c r="F88" s="44">
        <f>'[2]Publikime AL'!F163</f>
        <v>552.4717018299998</v>
      </c>
      <c r="G88" s="37"/>
      <c r="I88" s="12"/>
    </row>
    <row r="89" spans="1:9" x14ac:dyDescent="0.25">
      <c r="A89" s="10"/>
      <c r="B89" s="37"/>
      <c r="C89" s="43">
        <v>5</v>
      </c>
      <c r="D89" s="44">
        <f>'[2]Publikime AL'!D164</f>
        <v>822.10576514000002</v>
      </c>
      <c r="E89" s="44">
        <f>'[2]Publikime AL'!E164</f>
        <v>264.053</v>
      </c>
      <c r="F89" s="44">
        <f>'[2]Publikime AL'!F164</f>
        <v>558.05276514000002</v>
      </c>
      <c r="G89" s="37"/>
      <c r="I89" s="12"/>
    </row>
    <row r="90" spans="1:9" x14ac:dyDescent="0.25">
      <c r="A90" s="10"/>
      <c r="B90" s="37"/>
      <c r="C90" s="43">
        <v>6</v>
      </c>
      <c r="D90" s="44">
        <f>'[2]Publikime AL'!D165</f>
        <v>1053.6924534099999</v>
      </c>
      <c r="E90" s="44">
        <f>'[2]Publikime AL'!E165</f>
        <v>433.21799999999996</v>
      </c>
      <c r="F90" s="44">
        <f>'[2]Publikime AL'!F165</f>
        <v>620.47445340999991</v>
      </c>
      <c r="G90" s="37"/>
      <c r="I90" s="12"/>
    </row>
    <row r="91" spans="1:9" x14ac:dyDescent="0.25">
      <c r="A91" s="10"/>
      <c r="B91" s="37"/>
      <c r="C91" s="43">
        <v>7</v>
      </c>
      <c r="D91" s="44">
        <f>'[2]Publikime AL'!D166</f>
        <v>1285.6254226100009</v>
      </c>
      <c r="E91" s="44">
        <f>'[2]Publikime AL'!E166</f>
        <v>469.30599999999998</v>
      </c>
      <c r="F91" s="44">
        <f>'[2]Publikime AL'!F166</f>
        <v>816.31942261000086</v>
      </c>
      <c r="G91" s="37"/>
      <c r="I91" s="12"/>
    </row>
    <row r="92" spans="1:9" x14ac:dyDescent="0.25">
      <c r="A92" s="10"/>
      <c r="B92" s="37"/>
      <c r="C92" s="43">
        <v>8</v>
      </c>
      <c r="D92" s="44">
        <f>'[2]Publikime AL'!D167</f>
        <v>1566.3417943899997</v>
      </c>
      <c r="E92" s="44">
        <f>'[2]Publikime AL'!E167</f>
        <v>509.58500000000004</v>
      </c>
      <c r="F92" s="44">
        <f>'[2]Publikime AL'!F167</f>
        <v>1056.7567943899996</v>
      </c>
      <c r="G92" s="37"/>
      <c r="I92" s="12"/>
    </row>
    <row r="93" spans="1:9" x14ac:dyDescent="0.25">
      <c r="A93" s="10"/>
      <c r="B93" s="37"/>
      <c r="C93" s="43">
        <v>9</v>
      </c>
      <c r="D93" s="44">
        <f>'[2]Publikime AL'!D168</f>
        <v>1643.500385679999</v>
      </c>
      <c r="E93" s="44">
        <f>'[2]Publikime AL'!E168</f>
        <v>563.58900000000006</v>
      </c>
      <c r="F93" s="44">
        <f>'[2]Publikime AL'!F168</f>
        <v>1079.9113856799991</v>
      </c>
      <c r="G93" s="37"/>
      <c r="I93" s="12"/>
    </row>
    <row r="94" spans="1:9" x14ac:dyDescent="0.25">
      <c r="A94" s="10"/>
      <c r="B94" s="37"/>
      <c r="C94" s="43">
        <v>10</v>
      </c>
      <c r="D94" s="44">
        <f>'[2]Publikime AL'!D169</f>
        <v>1343.5079453600001</v>
      </c>
      <c r="E94" s="44">
        <f>'[2]Publikime AL'!E169</f>
        <v>315.33300000000003</v>
      </c>
      <c r="F94" s="44">
        <f>'[2]Publikime AL'!F169</f>
        <v>1028.17494536</v>
      </c>
      <c r="G94" s="37"/>
      <c r="I94" s="12"/>
    </row>
    <row r="95" spans="1:9" x14ac:dyDescent="0.25">
      <c r="A95" s="10"/>
      <c r="B95" s="37"/>
      <c r="C95" s="43">
        <v>11</v>
      </c>
      <c r="D95" s="44">
        <f>'[2]Publikime AL'!D170</f>
        <v>1296.1251369100003</v>
      </c>
      <c r="E95" s="44">
        <f>'[2]Publikime AL'!E170</f>
        <v>350.18599999999992</v>
      </c>
      <c r="F95" s="44">
        <f>'[2]Publikime AL'!F170</f>
        <v>945.93913691000034</v>
      </c>
      <c r="G95" s="37"/>
      <c r="I95" s="12"/>
    </row>
    <row r="96" spans="1:9" x14ac:dyDescent="0.25">
      <c r="A96" s="10"/>
      <c r="B96" s="37"/>
      <c r="C96" s="43">
        <v>12</v>
      </c>
      <c r="D96" s="44">
        <f>'[2]Publikime AL'!D171</f>
        <v>1173.4419615700001</v>
      </c>
      <c r="E96" s="44">
        <f>'[2]Publikime AL'!E171</f>
        <v>283.26899999999989</v>
      </c>
      <c r="F96" s="44">
        <f>'[2]Publikime AL'!F171</f>
        <v>890.17296157000021</v>
      </c>
      <c r="G96" s="37"/>
      <c r="I96" s="12"/>
    </row>
    <row r="97" spans="1:9" x14ac:dyDescent="0.25">
      <c r="A97" s="10"/>
      <c r="B97" s="37"/>
      <c r="C97" s="43">
        <v>13</v>
      </c>
      <c r="D97" s="44">
        <f>'[2]Publikime AL'!D172</f>
        <v>1164.66253018</v>
      </c>
      <c r="E97" s="44">
        <f>'[2]Publikime AL'!E172</f>
        <v>299.58199999999999</v>
      </c>
      <c r="F97" s="44">
        <f>'[2]Publikime AL'!F172</f>
        <v>865.08053017999998</v>
      </c>
      <c r="G97" s="37"/>
      <c r="I97" s="12"/>
    </row>
    <row r="98" spans="1:9" x14ac:dyDescent="0.25">
      <c r="A98" s="10"/>
      <c r="B98" s="37"/>
      <c r="C98" s="43">
        <v>14</v>
      </c>
      <c r="D98" s="44">
        <f>'[2]Publikime AL'!D173</f>
        <v>1116.98003124</v>
      </c>
      <c r="E98" s="44">
        <f>'[2]Publikime AL'!E173</f>
        <v>239.202</v>
      </c>
      <c r="F98" s="44">
        <f>'[2]Publikime AL'!F173</f>
        <v>877.77803124000002</v>
      </c>
      <c r="G98" s="37"/>
      <c r="I98" s="12"/>
    </row>
    <row r="99" spans="1:9" x14ac:dyDescent="0.25">
      <c r="A99" s="10"/>
      <c r="B99" s="37"/>
      <c r="C99" s="43">
        <v>15</v>
      </c>
      <c r="D99" s="44">
        <f>'[2]Publikime AL'!D174</f>
        <v>1135.0227143000002</v>
      </c>
      <c r="E99" s="44">
        <f>'[2]Publikime AL'!E174</f>
        <v>255.05200000000002</v>
      </c>
      <c r="F99" s="44">
        <f>'[2]Publikime AL'!F174</f>
        <v>879.97071430000017</v>
      </c>
      <c r="G99" s="37"/>
      <c r="I99" s="12"/>
    </row>
    <row r="100" spans="1:9" x14ac:dyDescent="0.25">
      <c r="A100" s="10"/>
      <c r="B100" s="37"/>
      <c r="C100" s="43">
        <v>16</v>
      </c>
      <c r="D100" s="44">
        <f>'[2]Publikime AL'!D175</f>
        <v>1140.7036292900002</v>
      </c>
      <c r="E100" s="44">
        <f>'[2]Publikime AL'!E175</f>
        <v>263.72400000000005</v>
      </c>
      <c r="F100" s="44">
        <f>'[2]Publikime AL'!F175</f>
        <v>876.97962929000016</v>
      </c>
      <c r="G100" s="37"/>
      <c r="I100" s="12"/>
    </row>
    <row r="101" spans="1:9" x14ac:dyDescent="0.25">
      <c r="A101" s="10"/>
      <c r="B101" s="37"/>
      <c r="C101" s="43">
        <v>17</v>
      </c>
      <c r="D101" s="44">
        <f>'[2]Publikime AL'!D176</f>
        <v>1159.3309562100003</v>
      </c>
      <c r="E101" s="44">
        <f>'[2]Publikime AL'!E176</f>
        <v>254.94999999999996</v>
      </c>
      <c r="F101" s="44">
        <f>'[2]Publikime AL'!F176</f>
        <v>904.38095621000036</v>
      </c>
      <c r="G101" s="37"/>
      <c r="I101" s="12"/>
    </row>
    <row r="102" spans="1:9" x14ac:dyDescent="0.25">
      <c r="A102" s="10"/>
      <c r="B102" s="37"/>
      <c r="C102" s="43">
        <v>18</v>
      </c>
      <c r="D102" s="44">
        <f>'[2]Publikime AL'!D177</f>
        <v>1362.7731283400003</v>
      </c>
      <c r="E102" s="44">
        <f>'[2]Publikime AL'!E177</f>
        <v>373.23</v>
      </c>
      <c r="F102" s="44">
        <f>'[2]Publikime AL'!F177</f>
        <v>989.54312834000029</v>
      </c>
      <c r="G102" s="37"/>
      <c r="I102" s="12"/>
    </row>
    <row r="103" spans="1:9" x14ac:dyDescent="0.25">
      <c r="A103" s="10"/>
      <c r="B103" s="37"/>
      <c r="C103" s="43">
        <v>19</v>
      </c>
      <c r="D103" s="44">
        <f>'[2]Publikime AL'!D178</f>
        <v>1528.3045596799998</v>
      </c>
      <c r="E103" s="44">
        <f>'[2]Publikime AL'!E178</f>
        <v>412.47699999999998</v>
      </c>
      <c r="F103" s="44">
        <f>'[2]Publikime AL'!F178</f>
        <v>1115.8275596799999</v>
      </c>
      <c r="G103" s="37"/>
      <c r="I103" s="12"/>
    </row>
    <row r="104" spans="1:9" x14ac:dyDescent="0.25">
      <c r="A104" s="10"/>
      <c r="B104" s="37"/>
      <c r="C104" s="43">
        <v>20</v>
      </c>
      <c r="D104" s="44">
        <f>'[2]Publikime AL'!D179</f>
        <v>1648.7062160400001</v>
      </c>
      <c r="E104" s="44">
        <f>'[2]Publikime AL'!E179</f>
        <v>364.88</v>
      </c>
      <c r="F104" s="44">
        <f>'[2]Publikime AL'!F179</f>
        <v>1283.82621604</v>
      </c>
      <c r="G104" s="37"/>
      <c r="I104" s="12"/>
    </row>
    <row r="105" spans="1:9" x14ac:dyDescent="0.25">
      <c r="A105" s="10"/>
      <c r="B105" s="37"/>
      <c r="C105" s="43">
        <v>21</v>
      </c>
      <c r="D105" s="44">
        <f>'[2]Publikime AL'!D180</f>
        <v>1683.8051170199999</v>
      </c>
      <c r="E105" s="44">
        <f>'[2]Publikime AL'!E180</f>
        <v>305.90200000000004</v>
      </c>
      <c r="F105" s="44">
        <f>'[2]Publikime AL'!F180</f>
        <v>1377.9031170199999</v>
      </c>
      <c r="G105" s="37"/>
      <c r="I105" s="12"/>
    </row>
    <row r="106" spans="1:9" x14ac:dyDescent="0.25">
      <c r="A106" s="10"/>
      <c r="B106" s="37"/>
      <c r="C106" s="43">
        <v>22</v>
      </c>
      <c r="D106" s="44">
        <f>'[2]Publikime AL'!D181</f>
        <v>1696.1848562600005</v>
      </c>
      <c r="E106" s="44">
        <f>'[2]Publikime AL'!E181</f>
        <v>385.71100000000001</v>
      </c>
      <c r="F106" s="44">
        <f>'[2]Publikime AL'!F181</f>
        <v>1310.4738562600005</v>
      </c>
      <c r="G106" s="37"/>
      <c r="I106" s="12"/>
    </row>
    <row r="107" spans="1:9" x14ac:dyDescent="0.25">
      <c r="A107" s="10"/>
      <c r="B107" s="37"/>
      <c r="C107" s="43">
        <v>23</v>
      </c>
      <c r="D107" s="44">
        <f>'[2]Publikime AL'!D182</f>
        <v>1620.1348439900007</v>
      </c>
      <c r="E107" s="44">
        <f>'[2]Publikime AL'!E182</f>
        <v>482.59700000000004</v>
      </c>
      <c r="F107" s="44">
        <f>'[2]Publikime AL'!F182</f>
        <v>1137.5378439900007</v>
      </c>
      <c r="G107" s="37"/>
      <c r="I107" s="12"/>
    </row>
    <row r="108" spans="1:9" x14ac:dyDescent="0.25">
      <c r="A108" s="10"/>
      <c r="B108" s="37"/>
      <c r="C108" s="45">
        <v>24</v>
      </c>
      <c r="D108" s="44">
        <f>'[2]Publikime AL'!D183</f>
        <v>1421.47651548</v>
      </c>
      <c r="E108" s="44">
        <f>'[2]Publikime AL'!E183</f>
        <v>532.04999999999995</v>
      </c>
      <c r="F108" s="44">
        <f>'[2]Publikime AL'!F183</f>
        <v>889.42651548000003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tr">
        <f>[2]!Table79[Elementi]</f>
        <v>N/a</v>
      </c>
      <c r="C126" s="28" t="str">
        <f>[2]!Table79[Fillimi]</f>
        <v>N/a</v>
      </c>
      <c r="D126" s="28" t="str">
        <f>[2]!Table79[Perfundimi]</f>
        <v>N/a</v>
      </c>
      <c r="E126" s="28" t="str">
        <f>[2]!Table79[Vendndoshja]</f>
        <v>N/a</v>
      </c>
      <c r="F126" s="28" t="str">
        <f>[2]!Table79[Impakti ne kapacitetin kufitar]</f>
        <v>N/a</v>
      </c>
      <c r="G126" s="28" t="str">
        <f>[2]!Table79[Arsyeja]</f>
        <v>N/a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f>[2]!Table9[Elementi]</f>
        <v>0</v>
      </c>
      <c r="C135" s="64">
        <f>[2]!Table9[Vendndodhja]</f>
        <v>0</v>
      </c>
      <c r="D135" s="64">
        <f>[2]!Table9[Kapaciteti I instaluar(MWh)]</f>
        <v>0</v>
      </c>
      <c r="E135" s="64">
        <f>[2]!Table9[Lloji gjenerimit]</f>
        <v>0</v>
      </c>
      <c r="F135" s="64">
        <f>[2]!Table9[Arsyeja]</f>
        <v>0</v>
      </c>
      <c r="G135" s="64">
        <f>[2]!Table9[Periudha]</f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tr">
        <f>[2]!Table911[Elementi]</f>
        <v>N/a</v>
      </c>
      <c r="C140" s="64" t="str">
        <f>[2]!Table911[Vendndodhja]</f>
        <v>N/a</v>
      </c>
      <c r="D140" s="64" t="str">
        <f>[2]!Table911[Kapaciteti I instaluar(MWh)]</f>
        <v>N/a</v>
      </c>
      <c r="E140" s="64" t="str">
        <f>[2]!Table911[Lloji gjenerimit]</f>
        <v>N/a</v>
      </c>
      <c r="F140" s="64" t="str">
        <f>[2]!Table911[Arsyeja]</f>
        <v>N/a</v>
      </c>
      <c r="G140" s="64" t="str">
        <f>[2]!Table911[Periudha]</f>
        <v>N/a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tr">
        <f>[2]!Table9111213[Elementi]</f>
        <v>N/a</v>
      </c>
      <c r="C153" s="64" t="str">
        <f>[2]!Table9111213[Vendndodhja]</f>
        <v>N/a</v>
      </c>
      <c r="D153" s="64" t="str">
        <f>[2]!Table9111213[Kapaciteti I instaluar(MWh)]</f>
        <v>N/a</v>
      </c>
      <c r="E153" s="64" t="str">
        <f>[2]!Table9111213[Lloji gjenerimit]</f>
        <v>N/a</v>
      </c>
      <c r="F153" s="64" t="str">
        <f>[2]!Table9111213[Arsyeja]</f>
        <v>N/a</v>
      </c>
      <c r="G153" s="64" t="str">
        <f>[2]!Table9111213[Periudha]</f>
        <v>N/a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f>'[2]Publikime AL'!E261</f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f>'[2]Publikime AL'!E262</f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f>'[2]Publikime AL'!E263</f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f>'[2]Publikime AL'!E264</f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f>'[2]Publikime AL'!E265</f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f>'[2]Publikime AL'!E266</f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f>'[2]Publikime AL'!E271</f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f>'[2]Publikime AL'!E272</f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f>'[2]Publikime AL'!E273</f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f>'[2]Publikime AL'!E274</f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f>'[2]Publikime AL'!E275</f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f>'[2]Publikime AL'!E276</f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f>'[2]Publikime AL'!E281</f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f>'[2]Publikime AL'!E282</f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f>'[2]Publikime AL'!E283</f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f>'[2]Publikime AL'!E284</f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f>'[2]Publikime AL'!E285</f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f>'[2]Publikime AL'!E286</f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f>'[2]Publikime AL'!E291</f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f>'[2]Publikime AL'!E292</f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f>'[2]Publikime AL'!E293</f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f>'[2]Publikime AL'!E294</f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f>'[2]Publikime AL'!E295</f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f>'[2]Publikime AL'!E296</f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f>'[2]Publikime AL'!E301</f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f>'[2]Publikime AL'!E302</f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f>'[2]Publikime AL'!E303</f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f>'[2]Publikime AL'!E304</f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f>'[2]Publikime AL'!E305</f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f>'[2]Publikime AL'!E306</f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f>'[2]Publikime AL'!E311</f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f>'[2]Publikime AL'!E312</f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f>'[2]Publikime AL'!E313</f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f>'[2]Publikime AL'!E314</f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f>'[2]Publikime AL'!E315</f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f>'[2]Publikime AL'!E316</f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f>'[2]Publikime AL'!E332</f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f>'[2]Publikime AL'!E333</f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f>'[2]Publikime AL'!E334</f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f>'[2]Publikime AL'!E335</f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f>'[2]Publikime AL'!E336</f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f>'[2]Publikime AL'!E337</f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f>'[2]Publikime AL'!E332</f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f>'[2]Publikime AL'!E333</f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f>'[2]Publikime AL'!E334</f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f>'[2]Publikime AL'!E335</f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f>'[2]Publikime AL'!E336</f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f>'[2]Publikime AL'!E337</f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tr">
        <f>'[3]Publikime AL'!E343</f>
        <v>N/a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tr">
        <f>'[3]Publikime AL'!E344</f>
        <v>N/a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tr">
        <f>'[3]Publikime AL'!E345</f>
        <v>N/a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tr">
        <f>'[3]Publikime AL'!E346</f>
        <v>N/a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tr">
        <f>'[3]Publikime AL'!E347</f>
        <v>N/a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tr">
        <f>'[3]Publikime AL'!E348</f>
        <v>N/a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f>'[2]Publikime AL'!B358</f>
        <v>18.25334771</v>
      </c>
      <c r="C255" s="77">
        <f>'[2]Publikime AL'!C358</f>
        <v>0</v>
      </c>
      <c r="D255" s="77">
        <f>'[2]Publikime AL'!D358</f>
        <v>82.564975779999997</v>
      </c>
      <c r="E255" s="77">
        <f>'[2]Publikime AL'!E358</f>
        <v>11.16057634</v>
      </c>
      <c r="F255" s="77">
        <f>'[2]Publikime AL'!F358</f>
        <v>14.120063999999999</v>
      </c>
      <c r="G255" s="77">
        <f>'[2]Publikime AL'!G358</f>
        <v>143.82176146</v>
      </c>
      <c r="I255" s="12"/>
    </row>
    <row r="256" spans="1:9" x14ac:dyDescent="0.25">
      <c r="A256" s="76">
        <v>2</v>
      </c>
      <c r="B256" s="77">
        <f>'[2]Publikime AL'!B359</f>
        <v>0.20369664000000001</v>
      </c>
      <c r="C256" s="77">
        <f>'[2]Publikime AL'!C359</f>
        <v>0</v>
      </c>
      <c r="D256" s="77">
        <f>'[2]Publikime AL'!D359</f>
        <v>115.21940278</v>
      </c>
      <c r="E256" s="77">
        <f>'[2]Publikime AL'!E359</f>
        <v>57.91242415</v>
      </c>
      <c r="F256" s="77">
        <f>'[2]Publikime AL'!F359</f>
        <v>65.495807999999997</v>
      </c>
      <c r="G256" s="77">
        <f>'[2]Publikime AL'!G359</f>
        <v>16.414433150000001</v>
      </c>
      <c r="I256" s="12"/>
    </row>
    <row r="257" spans="1:9" x14ac:dyDescent="0.25">
      <c r="A257" s="76">
        <v>3</v>
      </c>
      <c r="B257" s="77">
        <f>'[2]Publikime AL'!B360</f>
        <v>4.5964799999999991E-3</v>
      </c>
      <c r="C257" s="77">
        <f>'[2]Publikime AL'!C360</f>
        <v>0</v>
      </c>
      <c r="D257" s="77">
        <f>'[2]Publikime AL'!D360</f>
        <v>100.15497945000001</v>
      </c>
      <c r="E257" s="77">
        <f>'[2]Publikime AL'!E360</f>
        <v>78.224027969999995</v>
      </c>
      <c r="F257" s="77">
        <f>'[2]Publikime AL'!F360</f>
        <v>23.054975999999996</v>
      </c>
      <c r="G257" s="77">
        <f>'[2]Publikime AL'!G360</f>
        <v>25.295155000000001</v>
      </c>
      <c r="I257" s="12"/>
    </row>
    <row r="258" spans="1:9" ht="15.75" customHeight="1" x14ac:dyDescent="0.25">
      <c r="A258" s="76">
        <v>4</v>
      </c>
      <c r="B258" s="77">
        <f>'[2]Publikime AL'!B361</f>
        <v>0</v>
      </c>
      <c r="C258" s="77">
        <f>'[2]Publikime AL'!C361</f>
        <v>0</v>
      </c>
      <c r="D258" s="77">
        <f>'[2]Publikime AL'!D361</f>
        <v>99.002537059999995</v>
      </c>
      <c r="E258" s="77">
        <f>'[2]Publikime AL'!E361</f>
        <v>82.417308100000014</v>
      </c>
      <c r="F258" s="77">
        <f>'[2]Publikime AL'!F361</f>
        <v>10.682112</v>
      </c>
      <c r="G258" s="77">
        <f>'[2]Publikime AL'!G361</f>
        <v>26.96859628</v>
      </c>
      <c r="I258" s="12"/>
    </row>
    <row r="259" spans="1:9" x14ac:dyDescent="0.25">
      <c r="A259" s="76">
        <v>5</v>
      </c>
      <c r="B259" s="77">
        <f>'[2]Publikime AL'!B362</f>
        <v>5.0803200000000001E-3</v>
      </c>
      <c r="C259" s="77">
        <f>'[2]Publikime AL'!C362</f>
        <v>0</v>
      </c>
      <c r="D259" s="77">
        <f>'[2]Publikime AL'!D362</f>
        <v>99.063920240000002</v>
      </c>
      <c r="E259" s="77">
        <f>'[2]Publikime AL'!E362</f>
        <v>80.536783250000013</v>
      </c>
      <c r="F259" s="77">
        <f>'[2]Publikime AL'!F362</f>
        <v>11.160576000000001</v>
      </c>
      <c r="G259" s="77">
        <f>'[2]Publikime AL'!G362</f>
        <v>24.185548609999998</v>
      </c>
      <c r="I259" s="12"/>
    </row>
    <row r="260" spans="1:9" x14ac:dyDescent="0.25">
      <c r="A260" s="76">
        <v>6</v>
      </c>
      <c r="B260" s="77">
        <f>'[2]Publikime AL'!B363</f>
        <v>9.1869119299999991</v>
      </c>
      <c r="C260" s="77">
        <f>'[2]Publikime AL'!C363</f>
        <v>0</v>
      </c>
      <c r="D260" s="77">
        <f>'[2]Publikime AL'!D363</f>
        <v>78.292281399999993</v>
      </c>
      <c r="E260" s="77">
        <f>'[2]Publikime AL'!E363</f>
        <v>60.244533019999992</v>
      </c>
      <c r="F260" s="77">
        <f>'[2]Publikime AL'!F363</f>
        <v>4.5696000000000001E-2</v>
      </c>
      <c r="G260" s="77">
        <f>'[2]Publikime AL'!G363</f>
        <v>120.87871396</v>
      </c>
      <c r="I260" s="12"/>
    </row>
    <row r="261" spans="1:9" x14ac:dyDescent="0.25">
      <c r="A261" s="76">
        <v>7</v>
      </c>
      <c r="B261" s="77">
        <f>'[2]Publikime AL'!B364</f>
        <v>7.8091775399999994</v>
      </c>
      <c r="C261" s="77">
        <f>'[2]Publikime AL'!C364</f>
        <v>0</v>
      </c>
      <c r="D261" s="77">
        <f>'[2]Publikime AL'!D364</f>
        <v>98.798163040000006</v>
      </c>
      <c r="E261" s="77">
        <f>'[2]Publikime AL'!E364</f>
        <v>40.76835964</v>
      </c>
      <c r="F261" s="77">
        <f>'[2]Publikime AL'!F364</f>
        <v>24.541440000000001</v>
      </c>
      <c r="G261" s="77">
        <f>'[2]Publikime AL'!G364</f>
        <v>65.767403020000003</v>
      </c>
      <c r="I261" s="12"/>
    </row>
    <row r="262" spans="1:9" x14ac:dyDescent="0.25">
      <c r="A262" s="76">
        <v>8</v>
      </c>
      <c r="B262" s="77">
        <f>'[2]Publikime AL'!B365</f>
        <v>42.795405759999994</v>
      </c>
      <c r="C262" s="77">
        <f>'[2]Publikime AL'!C365</f>
        <v>0</v>
      </c>
      <c r="D262" s="77">
        <f>'[2]Publikime AL'!D365</f>
        <v>44.235976359999995</v>
      </c>
      <c r="E262" s="77">
        <f>'[2]Publikime AL'!E365</f>
        <v>19.576167000000002</v>
      </c>
      <c r="F262" s="77">
        <f>'[2]Publikime AL'!F365</f>
        <v>0.83865599999999996</v>
      </c>
      <c r="G262" s="77">
        <f>'[2]Publikime AL'!G365</f>
        <v>241.21552713</v>
      </c>
      <c r="I262" s="12"/>
    </row>
    <row r="263" spans="1:9" x14ac:dyDescent="0.25">
      <c r="A263" s="76">
        <v>9</v>
      </c>
      <c r="B263" s="77">
        <f>'[2]Publikime AL'!B366</f>
        <v>32.812093180000005</v>
      </c>
      <c r="C263" s="77">
        <f>'[2]Publikime AL'!C366</f>
        <v>0</v>
      </c>
      <c r="D263" s="77">
        <f>'[2]Publikime AL'!D366</f>
        <v>78.081165869999992</v>
      </c>
      <c r="E263" s="77">
        <f>'[2]Publikime AL'!E366</f>
        <v>1.6386048500000001</v>
      </c>
      <c r="F263" s="77">
        <f>'[2]Publikime AL'!F366</f>
        <v>53.380992000000006</v>
      </c>
      <c r="G263" s="77">
        <f>'[2]Publikime AL'!G366</f>
        <v>146.45772176999998</v>
      </c>
      <c r="I263" s="12"/>
    </row>
    <row r="264" spans="1:9" x14ac:dyDescent="0.25">
      <c r="A264" s="76">
        <v>10</v>
      </c>
      <c r="B264" s="77">
        <f>'[2]Publikime AL'!B367</f>
        <v>35.945682919999996</v>
      </c>
      <c r="C264" s="77">
        <f>'[2]Publikime AL'!C367</f>
        <v>0</v>
      </c>
      <c r="D264" s="77">
        <f>'[2]Publikime AL'!D367</f>
        <v>63.298111650000003</v>
      </c>
      <c r="E264" s="77">
        <f>'[2]Publikime AL'!E367</f>
        <v>0</v>
      </c>
      <c r="F264" s="77">
        <f>'[2]Publikime AL'!F367</f>
        <v>15.671039999999998</v>
      </c>
      <c r="G264" s="77">
        <f>'[2]Publikime AL'!G367</f>
        <v>177.25316987000002</v>
      </c>
      <c r="I264" s="12"/>
    </row>
    <row r="265" spans="1:9" x14ac:dyDescent="0.25">
      <c r="A265" s="76">
        <v>11</v>
      </c>
      <c r="B265" s="77">
        <f>'[2]Publikime AL'!B368</f>
        <v>45.471040940000002</v>
      </c>
      <c r="C265" s="77">
        <f>'[2]Publikime AL'!C368</f>
        <v>0</v>
      </c>
      <c r="D265" s="77">
        <f>'[2]Publikime AL'!D368</f>
        <v>25.945211060000002</v>
      </c>
      <c r="E265" s="77">
        <f>'[2]Publikime AL'!E368</f>
        <v>0</v>
      </c>
      <c r="F265" s="77">
        <f>'[2]Publikime AL'!F368</f>
        <v>11.461632</v>
      </c>
      <c r="G265" s="77">
        <f>'[2]Publikime AL'!G368</f>
        <v>237.28029516000004</v>
      </c>
      <c r="I265" s="12"/>
    </row>
    <row r="266" spans="1:9" x14ac:dyDescent="0.25">
      <c r="A266" s="76">
        <v>12</v>
      </c>
      <c r="B266" s="77">
        <f>'[2]Publikime AL'!B369</f>
        <v>35.817465320000004</v>
      </c>
      <c r="C266" s="77">
        <f>'[2]Publikime AL'!C369</f>
        <v>0</v>
      </c>
      <c r="D266" s="77">
        <f>'[2]Publikime AL'!D369</f>
        <v>44.128821920000007</v>
      </c>
      <c r="E266" s="77">
        <f>'[2]Publikime AL'!E369</f>
        <v>0</v>
      </c>
      <c r="F266" s="77">
        <f>'[2]Publikime AL'!F369</f>
        <v>21.649152000000001</v>
      </c>
      <c r="G266" s="77">
        <f>'[2]Publikime AL'!G369</f>
        <v>184.65398643</v>
      </c>
      <c r="I266" s="12"/>
    </row>
    <row r="267" spans="1:9" x14ac:dyDescent="0.25">
      <c r="A267" s="76">
        <v>13</v>
      </c>
      <c r="B267" s="77">
        <f>'[2]Publikime AL'!B370</f>
        <v>33.333914630000002</v>
      </c>
      <c r="C267" s="77">
        <f>'[2]Publikime AL'!C370</f>
        <v>0</v>
      </c>
      <c r="D267" s="77">
        <f>'[2]Publikime AL'!D370</f>
        <v>21.666839620000001</v>
      </c>
      <c r="E267" s="77">
        <f>'[2]Publikime AL'!E370</f>
        <v>0</v>
      </c>
      <c r="F267" s="77">
        <f>'[2]Publikime AL'!F370</f>
        <v>18.875136000000001</v>
      </c>
      <c r="G267" s="77">
        <f>'[2]Publikime AL'!G370</f>
        <v>165.58811010999997</v>
      </c>
      <c r="I267" s="12"/>
    </row>
    <row r="268" spans="1:9" ht="15.75" customHeight="1" x14ac:dyDescent="0.25">
      <c r="A268" s="76">
        <v>14</v>
      </c>
      <c r="B268" s="77">
        <f>'[2]Publikime AL'!B371</f>
        <v>37.038677489999998</v>
      </c>
      <c r="C268" s="77">
        <f>'[2]Publikime AL'!C371</f>
        <v>0</v>
      </c>
      <c r="D268" s="77">
        <f>'[2]Publikime AL'!D371</f>
        <v>16.35063135</v>
      </c>
      <c r="E268" s="77">
        <f>'[2]Publikime AL'!E371</f>
        <v>0</v>
      </c>
      <c r="F268" s="77">
        <f>'[2]Publikime AL'!F371</f>
        <v>9.9966720000000002</v>
      </c>
      <c r="G268" s="77">
        <f>'[2]Publikime AL'!G371</f>
        <v>204.90817380000001</v>
      </c>
      <c r="I268" s="12"/>
    </row>
    <row r="269" spans="1:9" x14ac:dyDescent="0.25">
      <c r="A269" s="76">
        <v>15</v>
      </c>
      <c r="B269" s="77">
        <f>'[2]Publikime AL'!B372</f>
        <v>28.987096100000002</v>
      </c>
      <c r="C269" s="77">
        <f>'[2]Publikime AL'!C372</f>
        <v>0</v>
      </c>
      <c r="D269" s="77">
        <f>'[2]Publikime AL'!D372</f>
        <v>50.628696390000002</v>
      </c>
      <c r="E269" s="77">
        <f>'[2]Publikime AL'!E372</f>
        <v>0</v>
      </c>
      <c r="F269" s="77">
        <f>'[2]Publikime AL'!F372</f>
        <v>80.277119999999996</v>
      </c>
      <c r="G269" s="77">
        <f>'[2]Publikime AL'!G372</f>
        <v>124.63073186</v>
      </c>
      <c r="I269" s="12"/>
    </row>
    <row r="270" spans="1:9" x14ac:dyDescent="0.25">
      <c r="A270" s="76">
        <v>16</v>
      </c>
      <c r="B270" s="77">
        <f>'[2]Publikime AL'!B373</f>
        <v>24.344409420000002</v>
      </c>
      <c r="C270" s="77">
        <f>'[2]Publikime AL'!C373</f>
        <v>0</v>
      </c>
      <c r="D270" s="77">
        <f>'[2]Publikime AL'!D373</f>
        <v>81.831925909999995</v>
      </c>
      <c r="E270" s="77">
        <f>'[2]Publikime AL'!E373</f>
        <v>0</v>
      </c>
      <c r="F270" s="77">
        <f>'[2]Publikime AL'!F373</f>
        <v>161.11065600000001</v>
      </c>
      <c r="G270" s="77">
        <f>'[2]Publikime AL'!G373</f>
        <v>54.06492630999999</v>
      </c>
      <c r="I270" s="12"/>
    </row>
    <row r="271" spans="1:9" x14ac:dyDescent="0.25">
      <c r="A271" s="76">
        <v>17</v>
      </c>
      <c r="B271" s="77">
        <f>'[2]Publikime AL'!B374</f>
        <v>36.997792999999994</v>
      </c>
      <c r="C271" s="77">
        <f>'[2]Publikime AL'!C374</f>
        <v>0</v>
      </c>
      <c r="D271" s="77">
        <f>'[2]Publikime AL'!D374</f>
        <v>45.063762109999999</v>
      </c>
      <c r="E271" s="77">
        <f>'[2]Publikime AL'!E374</f>
        <v>0</v>
      </c>
      <c r="F271" s="77">
        <f>'[2]Publikime AL'!F374</f>
        <v>151.20806400000001</v>
      </c>
      <c r="G271" s="77">
        <f>'[2]Publikime AL'!G374</f>
        <v>142.20509075999999</v>
      </c>
      <c r="I271" s="12"/>
    </row>
    <row r="272" spans="1:9" x14ac:dyDescent="0.25">
      <c r="A272" s="76">
        <v>18</v>
      </c>
      <c r="B272" s="77">
        <f>'[2]Publikime AL'!B375</f>
        <v>24.504802369999997</v>
      </c>
      <c r="C272" s="77">
        <f>'[2]Publikime AL'!C375</f>
        <v>0</v>
      </c>
      <c r="D272" s="77">
        <f>'[2]Publikime AL'!D375</f>
        <v>55.307300300000009</v>
      </c>
      <c r="E272" s="77">
        <f>'[2]Publikime AL'!E375</f>
        <v>0</v>
      </c>
      <c r="F272" s="77">
        <f>'[2]Publikime AL'!F375</f>
        <v>226.90752000000001</v>
      </c>
      <c r="G272" s="77">
        <f>'[2]Publikime AL'!G375</f>
        <v>52.114083440000002</v>
      </c>
      <c r="I272" s="12"/>
    </row>
    <row r="273" spans="1:9" x14ac:dyDescent="0.25">
      <c r="A273" s="76">
        <v>19</v>
      </c>
      <c r="B273" s="77">
        <f>'[2]Publikime AL'!B376</f>
        <v>32.639604230000003</v>
      </c>
      <c r="C273" s="77">
        <f>'[2]Publikime AL'!C376</f>
        <v>0</v>
      </c>
      <c r="D273" s="77">
        <f>'[2]Publikime AL'!D376</f>
        <v>39.858611250000003</v>
      </c>
      <c r="E273" s="77">
        <f>'[2]Publikime AL'!E376</f>
        <v>0</v>
      </c>
      <c r="F273" s="77">
        <f>'[2]Publikime AL'!F376</f>
        <v>188.83468800000003</v>
      </c>
      <c r="G273" s="77">
        <f>'[2]Publikime AL'!G376</f>
        <v>134.53977498</v>
      </c>
      <c r="I273" s="12"/>
    </row>
    <row r="274" spans="1:9" x14ac:dyDescent="0.25">
      <c r="A274" s="76">
        <v>20</v>
      </c>
      <c r="B274" s="77">
        <f>'[2]Publikime AL'!B377</f>
        <v>22.492511840000002</v>
      </c>
      <c r="C274" s="77">
        <f>'[2]Publikime AL'!C377</f>
        <v>0</v>
      </c>
      <c r="D274" s="77">
        <f>'[2]Publikime AL'!D377</f>
        <v>44.133789350000008</v>
      </c>
      <c r="E274" s="77">
        <f>'[2]Publikime AL'!E377</f>
        <v>0</v>
      </c>
      <c r="F274" s="77">
        <f>'[2]Publikime AL'!F377</f>
        <v>192.43392</v>
      </c>
      <c r="G274" s="77">
        <f>'[2]Publikime AL'!G377</f>
        <v>103.32886961999999</v>
      </c>
      <c r="I274" s="12"/>
    </row>
    <row r="275" spans="1:9" x14ac:dyDescent="0.25">
      <c r="A275" s="76">
        <v>21</v>
      </c>
      <c r="B275" s="77">
        <f>'[2]Publikime AL'!B378</f>
        <v>25.614973249999998</v>
      </c>
      <c r="C275" s="77">
        <f>'[2]Publikime AL'!C378</f>
        <v>0</v>
      </c>
      <c r="D275" s="77">
        <f>'[2]Publikime AL'!D378</f>
        <v>34.852866990000003</v>
      </c>
      <c r="E275" s="77">
        <f>'[2]Publikime AL'!E378</f>
        <v>0</v>
      </c>
      <c r="F275" s="77">
        <f>'[2]Publikime AL'!F378</f>
        <v>149.82643199999998</v>
      </c>
      <c r="G275" s="77">
        <f>'[2]Publikime AL'!G378</f>
        <v>149.27302542999999</v>
      </c>
      <c r="I275" s="12"/>
    </row>
    <row r="276" spans="1:9" x14ac:dyDescent="0.25">
      <c r="A276" s="76">
        <v>22</v>
      </c>
      <c r="B276" s="77">
        <f>'[2]Publikime AL'!B379</f>
        <v>21.826022239999997</v>
      </c>
      <c r="C276" s="77">
        <f>'[2]Publikime AL'!C379</f>
        <v>0</v>
      </c>
      <c r="D276" s="77">
        <f>'[2]Publikime AL'!D379</f>
        <v>52.811524479999996</v>
      </c>
      <c r="E276" s="77">
        <f>'[2]Publikime AL'!E379</f>
        <v>0</v>
      </c>
      <c r="F276" s="77">
        <f>'[2]Publikime AL'!F379</f>
        <v>49.246848</v>
      </c>
      <c r="G276" s="77">
        <f>'[2]Publikime AL'!G379</f>
        <v>190.54780271999999</v>
      </c>
      <c r="I276" s="12"/>
    </row>
    <row r="277" spans="1:9" x14ac:dyDescent="0.25">
      <c r="A277" s="76">
        <v>23</v>
      </c>
      <c r="B277" s="77">
        <f>'[2]Publikime AL'!B380</f>
        <v>9.2261029700000012</v>
      </c>
      <c r="C277" s="77">
        <f>'[2]Publikime AL'!C380</f>
        <v>0</v>
      </c>
      <c r="D277" s="77">
        <f>'[2]Publikime AL'!D380</f>
        <v>67.837982499999995</v>
      </c>
      <c r="E277" s="77">
        <f>'[2]Publikime AL'!E380</f>
        <v>20.68577342</v>
      </c>
      <c r="F277" s="77">
        <f>'[2]Publikime AL'!F380</f>
        <v>61.807871999999996</v>
      </c>
      <c r="G277" s="77">
        <f>'[2]Publikime AL'!G380</f>
        <v>168.07956352999997</v>
      </c>
      <c r="I277" s="12"/>
    </row>
    <row r="278" spans="1:9" ht="15.75" customHeight="1" x14ac:dyDescent="0.25">
      <c r="A278" s="79">
        <v>24</v>
      </c>
      <c r="B278" s="77">
        <f>'[2]Publikime AL'!B381</f>
        <v>9.7251840000000006E-2</v>
      </c>
      <c r="C278" s="77">
        <f>'[2]Publikime AL'!C381</f>
        <v>0</v>
      </c>
      <c r="D278" s="77">
        <f>'[2]Publikime AL'!D381</f>
        <v>86.023012610000009</v>
      </c>
      <c r="E278" s="77">
        <f>'[2]Publikime AL'!E381</f>
        <v>53.780430429999996</v>
      </c>
      <c r="F278" s="77">
        <f>'[2]Publikime AL'!F381</f>
        <v>76.774656000000007</v>
      </c>
      <c r="G278" s="77">
        <f>'[2]Publikime AL'!G381</f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f>B2</f>
        <v>45758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f>'[2]D-1'!E10</f>
        <v>777.45</v>
      </c>
      <c r="I345" s="12"/>
    </row>
    <row r="346" spans="1:9" x14ac:dyDescent="0.25">
      <c r="A346" s="10"/>
      <c r="D346" s="28" t="s">
        <v>156</v>
      </c>
      <c r="E346" s="101">
        <f>'[2]D-1'!E11</f>
        <v>658.81</v>
      </c>
      <c r="I346" s="12"/>
    </row>
    <row r="347" spans="1:9" x14ac:dyDescent="0.25">
      <c r="A347" s="10"/>
      <c r="D347" s="28" t="s">
        <v>157</v>
      </c>
      <c r="E347" s="101">
        <f>'[2]D-1'!E12</f>
        <v>615.94000000000005</v>
      </c>
      <c r="I347" s="12"/>
    </row>
    <row r="348" spans="1:9" x14ac:dyDescent="0.25">
      <c r="A348" s="10"/>
      <c r="D348" s="28" t="s">
        <v>158</v>
      </c>
      <c r="E348" s="101">
        <f>'[2]D-1'!E13</f>
        <v>609.44000000000005</v>
      </c>
      <c r="I348" s="12"/>
    </row>
    <row r="349" spans="1:9" x14ac:dyDescent="0.25">
      <c r="A349" s="10"/>
      <c r="D349" s="28" t="s">
        <v>159</v>
      </c>
      <c r="E349" s="101">
        <f>'[2]D-1'!E14</f>
        <v>616.17999999999995</v>
      </c>
      <c r="I349" s="12"/>
    </row>
    <row r="350" spans="1:9" x14ac:dyDescent="0.25">
      <c r="A350" s="10"/>
      <c r="D350" s="28" t="s">
        <v>160</v>
      </c>
      <c r="E350" s="101">
        <f>'[2]D-1'!E15</f>
        <v>677.92</v>
      </c>
      <c r="I350" s="12"/>
    </row>
    <row r="351" spans="1:9" x14ac:dyDescent="0.25">
      <c r="A351" s="10"/>
      <c r="D351" s="28" t="s">
        <v>161</v>
      </c>
      <c r="E351" s="101">
        <f>'[2]D-1'!E16</f>
        <v>1026.83</v>
      </c>
      <c r="I351" s="12"/>
    </row>
    <row r="352" spans="1:9" x14ac:dyDescent="0.25">
      <c r="A352" s="10"/>
      <c r="D352" s="28" t="s">
        <v>162</v>
      </c>
      <c r="E352" s="101">
        <f>'[2]D-1'!E17</f>
        <v>1329.36</v>
      </c>
      <c r="I352" s="12"/>
    </row>
    <row r="353" spans="1:9" ht="15.75" customHeight="1" x14ac:dyDescent="0.25">
      <c r="A353" s="10"/>
      <c r="D353" s="28" t="s">
        <v>163</v>
      </c>
      <c r="E353" s="101">
        <f>'[2]D-1'!E18</f>
        <v>1354.64</v>
      </c>
      <c r="I353" s="12"/>
    </row>
    <row r="354" spans="1:9" x14ac:dyDescent="0.25">
      <c r="A354" s="10"/>
      <c r="D354" s="28" t="s">
        <v>164</v>
      </c>
      <c r="E354" s="101">
        <f>'[2]D-1'!E19</f>
        <v>1216.72</v>
      </c>
      <c r="I354" s="12"/>
    </row>
    <row r="355" spans="1:9" ht="15.75" customHeight="1" x14ac:dyDescent="0.25">
      <c r="A355" s="10"/>
      <c r="D355" s="28" t="s">
        <v>165</v>
      </c>
      <c r="E355" s="101">
        <f>'[2]D-1'!E20</f>
        <v>994</v>
      </c>
      <c r="I355" s="12"/>
    </row>
    <row r="356" spans="1:9" x14ac:dyDescent="0.25">
      <c r="A356" s="10"/>
      <c r="D356" s="28" t="s">
        <v>166</v>
      </c>
      <c r="E356" s="101">
        <f>'[2]D-1'!E21</f>
        <v>925.7</v>
      </c>
      <c r="I356" s="12"/>
    </row>
    <row r="357" spans="1:9" x14ac:dyDescent="0.25">
      <c r="A357" s="10"/>
      <c r="D357" s="28" t="s">
        <v>167</v>
      </c>
      <c r="E357" s="101">
        <f>'[2]D-1'!E22</f>
        <v>912.83</v>
      </c>
      <c r="I357" s="12"/>
    </row>
    <row r="358" spans="1:9" x14ac:dyDescent="0.25">
      <c r="A358" s="10"/>
      <c r="D358" s="28" t="s">
        <v>168</v>
      </c>
      <c r="E358" s="101">
        <f>'[2]D-1'!E23</f>
        <v>921.24</v>
      </c>
      <c r="I358" s="12"/>
    </row>
    <row r="359" spans="1:9" x14ac:dyDescent="0.25">
      <c r="A359" s="10"/>
      <c r="D359" s="28" t="s">
        <v>169</v>
      </c>
      <c r="E359" s="101">
        <f>'[2]D-1'!E24</f>
        <v>936.63</v>
      </c>
      <c r="I359" s="12"/>
    </row>
    <row r="360" spans="1:9" x14ac:dyDescent="0.25">
      <c r="A360" s="10"/>
      <c r="D360" s="28" t="s">
        <v>170</v>
      </c>
      <c r="E360" s="101">
        <f>'[2]D-1'!E25</f>
        <v>946.12</v>
      </c>
      <c r="I360" s="12"/>
    </row>
    <row r="361" spans="1:9" x14ac:dyDescent="0.25">
      <c r="A361" s="10"/>
      <c r="D361" s="28" t="s">
        <v>171</v>
      </c>
      <c r="E361" s="101">
        <f>'[2]D-1'!E26</f>
        <v>971.62</v>
      </c>
      <c r="I361" s="12"/>
    </row>
    <row r="362" spans="1:9" x14ac:dyDescent="0.25">
      <c r="A362" s="10"/>
      <c r="D362" s="28" t="s">
        <v>172</v>
      </c>
      <c r="E362" s="101">
        <f>'[2]D-1'!E27</f>
        <v>1027.4000000000001</v>
      </c>
      <c r="I362" s="12"/>
    </row>
    <row r="363" spans="1:9" x14ac:dyDescent="0.25">
      <c r="A363" s="10"/>
      <c r="D363" s="28" t="s">
        <v>173</v>
      </c>
      <c r="E363" s="101">
        <f>'[2]D-1'!E28</f>
        <v>1311.66</v>
      </c>
      <c r="I363" s="12"/>
    </row>
    <row r="364" spans="1:9" x14ac:dyDescent="0.25">
      <c r="A364" s="10"/>
      <c r="D364" s="28" t="s">
        <v>174</v>
      </c>
      <c r="E364" s="101">
        <f>'[2]D-1'!E29</f>
        <v>1554.23</v>
      </c>
      <c r="I364" s="12"/>
    </row>
    <row r="365" spans="1:9" x14ac:dyDescent="0.25">
      <c r="A365" s="10"/>
      <c r="D365" s="28" t="s">
        <v>175</v>
      </c>
      <c r="E365" s="101">
        <f>'[2]D-1'!E30</f>
        <v>1615.68</v>
      </c>
      <c r="I365" s="12"/>
    </row>
    <row r="366" spans="1:9" x14ac:dyDescent="0.25">
      <c r="A366" s="10"/>
      <c r="D366" s="28" t="s">
        <v>176</v>
      </c>
      <c r="E366" s="101">
        <f>'[2]D-1'!E31</f>
        <v>1500.5</v>
      </c>
      <c r="I366" s="12"/>
    </row>
    <row r="367" spans="1:9" x14ac:dyDescent="0.25">
      <c r="A367" s="10"/>
      <c r="D367" s="28" t="s">
        <v>177</v>
      </c>
      <c r="E367" s="101">
        <f>'[2]D-1'!E32</f>
        <v>1174.1400000000001</v>
      </c>
      <c r="I367" s="12"/>
    </row>
    <row r="368" spans="1:9" x14ac:dyDescent="0.25">
      <c r="A368" s="10"/>
      <c r="D368" s="30" t="s">
        <v>178</v>
      </c>
      <c r="E368" s="101">
        <f>'[2]D-1'!E33</f>
        <v>965.1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f>'[2]Publikime AL'!B516</f>
        <v>84.549348909999992</v>
      </c>
      <c r="C388" s="166">
        <f>'[2]Publikime AL'!C516</f>
        <v>84.895649349999985</v>
      </c>
      <c r="D388" s="166">
        <f>'[2]Publikime AL'!D516</f>
        <v>0</v>
      </c>
      <c r="E388" s="166">
        <f>'[2]Publikime AL'!E516</f>
        <v>89.337236450000006</v>
      </c>
      <c r="F388" s="166">
        <f>'[2]Publikime AL'!F516</f>
        <v>0.54960999999999993</v>
      </c>
      <c r="G388" s="166">
        <f>'[2]Publikime AL'!G516</f>
        <v>0</v>
      </c>
      <c r="H388" s="166">
        <f>'[2]Publikime AL'!H516</f>
        <v>0</v>
      </c>
      <c r="I388" s="167">
        <f>'[2]Publikime AL'!I516</f>
        <v>0.43926222000000004</v>
      </c>
    </row>
    <row r="389" spans="1:9" ht="15.75" customHeight="1" x14ac:dyDescent="0.25">
      <c r="A389" s="43">
        <v>2</v>
      </c>
      <c r="B389" s="166">
        <f>'[2]Publikime AL'!B517</f>
        <v>84.542489129999993</v>
      </c>
      <c r="C389" s="166">
        <f>'[2]Publikime AL'!C517</f>
        <v>84.8861876</v>
      </c>
      <c r="D389" s="166">
        <f>'[2]Publikime AL'!D517</f>
        <v>0</v>
      </c>
      <c r="E389" s="166">
        <f>'[2]Publikime AL'!E517</f>
        <v>84.333147670000002</v>
      </c>
      <c r="F389" s="166">
        <f>'[2]Publikime AL'!F517</f>
        <v>0</v>
      </c>
      <c r="G389" s="166">
        <f>'[2]Publikime AL'!G517</f>
        <v>0</v>
      </c>
      <c r="H389" s="166">
        <f>'[2]Publikime AL'!H517</f>
        <v>0</v>
      </c>
      <c r="I389" s="167">
        <f>'[2]Publikime AL'!I517</f>
        <v>0</v>
      </c>
    </row>
    <row r="390" spans="1:9" ht="15.75" customHeight="1" x14ac:dyDescent="0.25">
      <c r="A390" s="43">
        <v>3</v>
      </c>
      <c r="B390" s="166">
        <f>'[2]Publikime AL'!B518</f>
        <v>84.538231330000002</v>
      </c>
      <c r="C390" s="166">
        <f>'[2]Publikime AL'!C518</f>
        <v>84.887133770000005</v>
      </c>
      <c r="D390" s="166">
        <f>'[2]Publikime AL'!D518</f>
        <v>0</v>
      </c>
      <c r="E390" s="166">
        <f>'[2]Publikime AL'!E518</f>
        <v>84.290806290000006</v>
      </c>
      <c r="F390" s="166">
        <f>'[2]Publikime AL'!F518</f>
        <v>0</v>
      </c>
      <c r="G390" s="166">
        <f>'[2]Publikime AL'!G518</f>
        <v>0</v>
      </c>
      <c r="H390" s="166">
        <f>'[2]Publikime AL'!H518</f>
        <v>0</v>
      </c>
      <c r="I390" s="167">
        <f>'[2]Publikime AL'!I518</f>
        <v>0</v>
      </c>
    </row>
    <row r="391" spans="1:9" ht="15.75" customHeight="1" x14ac:dyDescent="0.25">
      <c r="A391" s="43">
        <v>4</v>
      </c>
      <c r="B391" s="166">
        <f>'[2]Publikime AL'!B519</f>
        <v>84.549112370000003</v>
      </c>
      <c r="C391" s="166">
        <f>'[2]Publikime AL'!C519</f>
        <v>84.825868869999994</v>
      </c>
      <c r="D391" s="166">
        <f>'[2]Publikime AL'!D519</f>
        <v>0</v>
      </c>
      <c r="E391" s="166">
        <f>'[2]Publikime AL'!E519</f>
        <v>84.263840270000003</v>
      </c>
      <c r="F391" s="166">
        <f>'[2]Publikime AL'!F519</f>
        <v>0</v>
      </c>
      <c r="G391" s="166">
        <f>'[2]Publikime AL'!G519</f>
        <v>0</v>
      </c>
      <c r="H391" s="166">
        <f>'[2]Publikime AL'!H519</f>
        <v>0</v>
      </c>
      <c r="I391" s="167">
        <f>'[2]Publikime AL'!I519</f>
        <v>0</v>
      </c>
    </row>
    <row r="392" spans="1:9" ht="15.75" customHeight="1" x14ac:dyDescent="0.25">
      <c r="A392" s="43">
        <v>5</v>
      </c>
      <c r="B392" s="166">
        <f>'[2]Publikime AL'!B520</f>
        <v>84.544618020000001</v>
      </c>
      <c r="C392" s="166">
        <f>'[2]Publikime AL'!C520</f>
        <v>84.863952449999985</v>
      </c>
      <c r="D392" s="166">
        <f>'[2]Publikime AL'!D520</f>
        <v>0</v>
      </c>
      <c r="E392" s="166">
        <f>'[2]Publikime AL'!E520</f>
        <v>84.270226960000002</v>
      </c>
      <c r="F392" s="166">
        <f>'[2]Publikime AL'!F520</f>
        <v>4.4561342599999998</v>
      </c>
      <c r="G392" s="166">
        <f>'[2]Publikime AL'!G520</f>
        <v>0</v>
      </c>
      <c r="H392" s="166">
        <f>'[2]Publikime AL'!H520</f>
        <v>0</v>
      </c>
      <c r="I392" s="167">
        <f>'[2]Publikime AL'!I520</f>
        <v>0</v>
      </c>
    </row>
    <row r="393" spans="1:9" ht="15.75" customHeight="1" x14ac:dyDescent="0.25">
      <c r="A393" s="43">
        <v>6</v>
      </c>
      <c r="B393" s="166">
        <f>'[2]Publikime AL'!B521</f>
        <v>84.551950889999986</v>
      </c>
      <c r="C393" s="166">
        <f>'[2]Publikime AL'!C521</f>
        <v>84.858748489999996</v>
      </c>
      <c r="D393" s="166">
        <f>'[2]Publikime AL'!D521</f>
        <v>0</v>
      </c>
      <c r="E393" s="166">
        <f>'[2]Publikime AL'!E521</f>
        <v>84.286548490000001</v>
      </c>
      <c r="F393" s="166">
        <f>'[2]Publikime AL'!F521</f>
        <v>97.944475710000006</v>
      </c>
      <c r="G393" s="166">
        <f>'[2]Publikime AL'!G521</f>
        <v>0</v>
      </c>
      <c r="H393" s="166">
        <f>'[2]Publikime AL'!H521</f>
        <v>0</v>
      </c>
      <c r="I393" s="167">
        <f>'[2]Publikime AL'!I521</f>
        <v>1.3873305999999999</v>
      </c>
    </row>
    <row r="394" spans="1:9" ht="15.75" customHeight="1" x14ac:dyDescent="0.25">
      <c r="A394" s="43">
        <v>7</v>
      </c>
      <c r="B394" s="166">
        <f>'[2]Publikime AL'!B522</f>
        <v>84.59547499</v>
      </c>
      <c r="C394" s="166">
        <f>'[2]Publikime AL'!C522</f>
        <v>84.892810830000002</v>
      </c>
      <c r="D394" s="166">
        <f>'[2]Publikime AL'!D522</f>
        <v>0</v>
      </c>
      <c r="E394" s="166">
        <f>'[2]Publikime AL'!E522</f>
        <v>84.332911129999999</v>
      </c>
      <c r="F394" s="166">
        <f>'[2]Publikime AL'!F522</f>
        <v>108.47576969999999</v>
      </c>
      <c r="G394" s="166">
        <f>'[2]Publikime AL'!G522</f>
        <v>0</v>
      </c>
      <c r="H394" s="166">
        <f>'[2]Publikime AL'!H522</f>
        <v>1.2606612800000001</v>
      </c>
      <c r="I394" s="167">
        <f>'[2]Publikime AL'!I522</f>
        <v>103.44838166</v>
      </c>
    </row>
    <row r="395" spans="1:9" x14ac:dyDescent="0.25">
      <c r="A395" s="43">
        <v>8</v>
      </c>
      <c r="B395" s="166">
        <f>'[2]Publikime AL'!B523</f>
        <v>84.511265310000013</v>
      </c>
      <c r="C395" s="166">
        <f>'[2]Publikime AL'!C523</f>
        <v>84.840298039999993</v>
      </c>
      <c r="D395" s="166">
        <f>'[2]Publikime AL'!D523</f>
        <v>0</v>
      </c>
      <c r="E395" s="166">
        <f>'[2]Publikime AL'!E523</f>
        <v>84.301687319999999</v>
      </c>
      <c r="F395" s="166">
        <f>'[2]Publikime AL'!F523</f>
        <v>113.64898710999999</v>
      </c>
      <c r="G395" s="166">
        <f>'[2]Publikime AL'!G523</f>
        <v>0</v>
      </c>
      <c r="H395" s="166">
        <f>'[2]Publikime AL'!H523</f>
        <v>99.240973410000009</v>
      </c>
      <c r="I395" s="167">
        <f>'[2]Publikime AL'!I523</f>
        <v>116.91861664</v>
      </c>
    </row>
    <row r="396" spans="1:9" ht="15.75" customHeight="1" x14ac:dyDescent="0.25">
      <c r="A396" s="43">
        <v>9</v>
      </c>
      <c r="B396" s="166">
        <f>'[2]Publikime AL'!B524</f>
        <v>84.524038699999977</v>
      </c>
      <c r="C396" s="166">
        <f>'[2]Publikime AL'!C524</f>
        <v>84.858985039999993</v>
      </c>
      <c r="D396" s="166">
        <f>'[2]Publikime AL'!D524</f>
        <v>0</v>
      </c>
      <c r="E396" s="166">
        <f>'[2]Publikime AL'!E524</f>
        <v>84.322739740000003</v>
      </c>
      <c r="F396" s="166">
        <f>'[2]Publikime AL'!F524</f>
        <v>94.677329900000004</v>
      </c>
      <c r="G396" s="166">
        <f>'[2]Publikime AL'!G524</f>
        <v>0</v>
      </c>
      <c r="H396" s="166">
        <f>'[2]Publikime AL'!H524</f>
        <v>99.283906150000007</v>
      </c>
      <c r="I396" s="167">
        <f>'[2]Publikime AL'!I524</f>
        <v>100.18513881000001</v>
      </c>
    </row>
    <row r="397" spans="1:9" x14ac:dyDescent="0.25">
      <c r="A397" s="43">
        <v>10</v>
      </c>
      <c r="B397" s="166">
        <f>'[2]Publikime AL'!B525</f>
        <v>57.347969139999996</v>
      </c>
      <c r="C397" s="166">
        <f>'[2]Publikime AL'!C525</f>
        <v>0.55706116999999999</v>
      </c>
      <c r="D397" s="166">
        <f>'[2]Publikime AL'!D525</f>
        <v>0</v>
      </c>
      <c r="E397" s="166">
        <f>'[2]Publikime AL'!E525</f>
        <v>84.315170319999993</v>
      </c>
      <c r="F397" s="166">
        <f>'[2]Publikime AL'!F525</f>
        <v>110.34777896</v>
      </c>
      <c r="G397" s="166">
        <f>'[2]Publikime AL'!G525</f>
        <v>0</v>
      </c>
      <c r="H397" s="166">
        <f>'[2]Publikime AL'!H525</f>
        <v>143.61639246000001</v>
      </c>
      <c r="I397" s="167">
        <f>'[2]Publikime AL'!I525</f>
        <v>92.166297</v>
      </c>
    </row>
    <row r="398" spans="1:9" ht="15.75" customHeight="1" x14ac:dyDescent="0.25">
      <c r="A398" s="43">
        <v>11</v>
      </c>
      <c r="B398" s="166">
        <f>'[2]Publikime AL'!B526</f>
        <v>0</v>
      </c>
      <c r="C398" s="166">
        <f>'[2]Publikime AL'!C526</f>
        <v>0</v>
      </c>
      <c r="D398" s="166">
        <f>'[2]Publikime AL'!D526</f>
        <v>0</v>
      </c>
      <c r="E398" s="166">
        <f>'[2]Publikime AL'!E526</f>
        <v>84.278032899999999</v>
      </c>
      <c r="F398" s="166">
        <f>'[2]Publikime AL'!F526</f>
        <v>102.21787972999999</v>
      </c>
      <c r="G398" s="166">
        <f>'[2]Publikime AL'!G526</f>
        <v>0</v>
      </c>
      <c r="H398" s="166">
        <f>'[2]Publikime AL'!H526</f>
        <v>143.92295349999998</v>
      </c>
      <c r="I398" s="167">
        <f>'[2]Publikime AL'!I526</f>
        <v>109.86203585</v>
      </c>
    </row>
    <row r="399" spans="1:9" x14ac:dyDescent="0.25">
      <c r="A399" s="43">
        <v>12</v>
      </c>
      <c r="B399" s="166">
        <f>'[2]Publikime AL'!B527</f>
        <v>0</v>
      </c>
      <c r="C399" s="166">
        <f>'[2]Publikime AL'!C527</f>
        <v>0.87852450000000004</v>
      </c>
      <c r="D399" s="166">
        <f>'[2]Publikime AL'!D527</f>
        <v>0</v>
      </c>
      <c r="E399" s="166">
        <f>'[2]Publikime AL'!E527</f>
        <v>84.354200090000006</v>
      </c>
      <c r="F399" s="166">
        <f>'[2]Publikime AL'!F527</f>
        <v>108.3828079</v>
      </c>
      <c r="G399" s="166">
        <f>'[2]Publikime AL'!G527</f>
        <v>0</v>
      </c>
      <c r="H399" s="166">
        <f>'[2]Publikime AL'!H527</f>
        <v>143.75228698000001</v>
      </c>
      <c r="I399" s="167">
        <f>'[2]Publikime AL'!I527</f>
        <v>119.82562421</v>
      </c>
    </row>
    <row r="400" spans="1:9" ht="15.75" customHeight="1" x14ac:dyDescent="0.25">
      <c r="A400" s="43">
        <v>13</v>
      </c>
      <c r="B400" s="166">
        <f>'[2]Publikime AL'!B528</f>
        <v>1.16166769</v>
      </c>
      <c r="C400" s="166">
        <f>'[2]Publikime AL'!C528</f>
        <v>83.04658474</v>
      </c>
      <c r="D400" s="166">
        <f>'[2]Publikime AL'!D528</f>
        <v>0</v>
      </c>
      <c r="E400" s="166">
        <f>'[2]Publikime AL'!E528</f>
        <v>84.312568339999999</v>
      </c>
      <c r="F400" s="166">
        <f>'[2]Publikime AL'!F528</f>
        <v>111.40477585000001</v>
      </c>
      <c r="G400" s="166">
        <f>'[2]Publikime AL'!G528</f>
        <v>0</v>
      </c>
      <c r="H400" s="166">
        <f>'[2]Publikime AL'!H528</f>
        <v>143.9495647</v>
      </c>
      <c r="I400" s="167">
        <f>'[2]Publikime AL'!I528</f>
        <v>1.2003425599999999</v>
      </c>
    </row>
    <row r="401" spans="1:9" ht="15.75" customHeight="1" x14ac:dyDescent="0.25">
      <c r="A401" s="43">
        <v>14</v>
      </c>
      <c r="B401" s="166">
        <f>'[2]Publikime AL'!B529</f>
        <v>83.237002669999995</v>
      </c>
      <c r="C401" s="166">
        <f>'[2]Publikime AL'!C529</f>
        <v>79.87145434</v>
      </c>
      <c r="D401" s="166">
        <f>'[2]Publikime AL'!D529</f>
        <v>0</v>
      </c>
      <c r="E401" s="166">
        <f>'[2]Publikime AL'!E529</f>
        <v>79.316758609999994</v>
      </c>
      <c r="F401" s="166">
        <f>'[2]Publikime AL'!F529</f>
        <v>120.56967338</v>
      </c>
      <c r="G401" s="166">
        <f>'[2]Publikime AL'!G529</f>
        <v>0</v>
      </c>
      <c r="H401" s="166">
        <f>'[2]Publikime AL'!H529</f>
        <v>143.92934018</v>
      </c>
      <c r="I401" s="167">
        <f>'[2]Publikime AL'!I529</f>
        <v>0</v>
      </c>
    </row>
    <row r="402" spans="1:9" ht="15.75" customHeight="1" x14ac:dyDescent="0.25">
      <c r="A402" s="43">
        <v>15</v>
      </c>
      <c r="B402" s="166">
        <f>'[2]Publikime AL'!B530</f>
        <v>84.571347499999987</v>
      </c>
      <c r="C402" s="166">
        <f>'[2]Publikime AL'!C530</f>
        <v>84.833911359999988</v>
      </c>
      <c r="D402" s="166">
        <f>'[2]Publikime AL'!D530</f>
        <v>0</v>
      </c>
      <c r="E402" s="166">
        <f>'[2]Publikime AL'!E530</f>
        <v>84.281581069999987</v>
      </c>
      <c r="F402" s="166">
        <f>'[2]Publikime AL'!F530</f>
        <v>107.67140179999998</v>
      </c>
      <c r="G402" s="166">
        <f>'[2]Publikime AL'!G530</f>
        <v>0</v>
      </c>
      <c r="H402" s="166">
        <f>'[2]Publikime AL'!H530</f>
        <v>143.92685646000001</v>
      </c>
      <c r="I402" s="167">
        <f>'[2]Publikime AL'!I530</f>
        <v>0</v>
      </c>
    </row>
    <row r="403" spans="1:9" ht="15.75" customHeight="1" x14ac:dyDescent="0.25">
      <c r="A403" s="43">
        <v>16</v>
      </c>
      <c r="B403" s="166">
        <f>'[2]Publikime AL'!B531</f>
        <v>84.535629360000001</v>
      </c>
      <c r="C403" s="166">
        <f>'[2]Publikime AL'!C531</f>
        <v>84.893047370000005</v>
      </c>
      <c r="D403" s="166">
        <f>'[2]Publikime AL'!D531</f>
        <v>0</v>
      </c>
      <c r="E403" s="166">
        <f>'[2]Publikime AL'!E531</f>
        <v>84.297429520000009</v>
      </c>
      <c r="F403" s="166">
        <f>'[2]Publikime AL'!F531</f>
        <v>105.54498946</v>
      </c>
      <c r="G403" s="166">
        <f>'[2]Publikime AL'!G531</f>
        <v>0</v>
      </c>
      <c r="H403" s="166">
        <f>'[2]Publikime AL'!H531</f>
        <v>89.71309912000001</v>
      </c>
      <c r="I403" s="167">
        <f>'[2]Publikime AL'!I531</f>
        <v>0</v>
      </c>
    </row>
    <row r="404" spans="1:9" ht="15.75" customHeight="1" x14ac:dyDescent="0.25">
      <c r="A404" s="43">
        <v>17</v>
      </c>
      <c r="B404" s="166">
        <f>'[2]Publikime AL'!B532</f>
        <v>84.55833758</v>
      </c>
      <c r="C404" s="166">
        <f>'[2]Publikime AL'!C532</f>
        <v>89.882233869999993</v>
      </c>
      <c r="D404" s="166">
        <f>'[2]Publikime AL'!D532</f>
        <v>0</v>
      </c>
      <c r="E404" s="166">
        <f>'[2]Publikime AL'!E532</f>
        <v>89.210212310000003</v>
      </c>
      <c r="F404" s="166">
        <f>'[2]Publikime AL'!F532</f>
        <v>114.81313844999998</v>
      </c>
      <c r="G404" s="166">
        <f>'[2]Publikime AL'!G532</f>
        <v>0.51483803000000006</v>
      </c>
      <c r="H404" s="166">
        <f>'[2]Publikime AL'!H532</f>
        <v>89.399441769999996</v>
      </c>
      <c r="I404" s="167">
        <f>'[2]Publikime AL'!I532</f>
        <v>0</v>
      </c>
    </row>
    <row r="405" spans="1:9" ht="15.75" customHeight="1" x14ac:dyDescent="0.25">
      <c r="A405" s="43">
        <v>18</v>
      </c>
      <c r="B405" s="166">
        <f>'[2]Publikime AL'!B533</f>
        <v>84.528533030000006</v>
      </c>
      <c r="C405" s="166">
        <f>'[2]Publikime AL'!C533</f>
        <v>84.918357570000012</v>
      </c>
      <c r="D405" s="166">
        <f>'[2]Publikime AL'!D533</f>
        <v>0</v>
      </c>
      <c r="E405" s="166">
        <f>'[2]Publikime AL'!E533</f>
        <v>84.362006050000005</v>
      </c>
      <c r="F405" s="166">
        <f>'[2]Publikime AL'!F533</f>
        <v>115.42484123999999</v>
      </c>
      <c r="G405" s="166">
        <f>'[2]Publikime AL'!G533</f>
        <v>117.92877783</v>
      </c>
      <c r="H405" s="166">
        <f>'[2]Publikime AL'!H533</f>
        <v>89.403344730000015</v>
      </c>
      <c r="I405" s="167">
        <f>'[2]Publikime AL'!I533</f>
        <v>0.67805339000000009</v>
      </c>
    </row>
    <row r="406" spans="1:9" ht="15.75" customHeight="1" x14ac:dyDescent="0.25">
      <c r="A406" s="43">
        <v>19</v>
      </c>
      <c r="B406" s="166">
        <f>'[2]Publikime AL'!B534</f>
        <v>84.528059949999985</v>
      </c>
      <c r="C406" s="166">
        <f>'[2]Publikime AL'!C534</f>
        <v>84.888789570000014</v>
      </c>
      <c r="D406" s="166">
        <f>'[2]Publikime AL'!D534</f>
        <v>0</v>
      </c>
      <c r="E406" s="166">
        <f>'[2]Publikime AL'!E534</f>
        <v>84.30689129000001</v>
      </c>
      <c r="F406" s="166">
        <f>'[2]Publikime AL'!F534</f>
        <v>133.65954558999999</v>
      </c>
      <c r="G406" s="166">
        <f>'[2]Publikime AL'!G534</f>
        <v>135.22499384</v>
      </c>
      <c r="H406" s="166">
        <f>'[2]Publikime AL'!H534</f>
        <v>142.16732386999999</v>
      </c>
      <c r="I406" s="167">
        <f>'[2]Publikime AL'!I534</f>
        <v>133.57793792000001</v>
      </c>
    </row>
    <row r="407" spans="1:9" ht="15.75" customHeight="1" x14ac:dyDescent="0.25">
      <c r="A407" s="43">
        <v>20</v>
      </c>
      <c r="B407" s="166">
        <f>'[2]Publikime AL'!B535</f>
        <v>84.511738409999992</v>
      </c>
      <c r="C407" s="166">
        <f>'[2]Publikime AL'!C535</f>
        <v>84.872231499999998</v>
      </c>
      <c r="D407" s="166">
        <f>'[2]Publikime AL'!D535</f>
        <v>0</v>
      </c>
      <c r="E407" s="166">
        <f>'[2]Publikime AL'!E535</f>
        <v>84.315406879999998</v>
      </c>
      <c r="F407" s="166">
        <f>'[2]Publikime AL'!F535</f>
        <v>126.67854061</v>
      </c>
      <c r="G407" s="166">
        <f>'[2]Publikime AL'!G535</f>
        <v>143.24880307999999</v>
      </c>
      <c r="H407" s="166">
        <f>'[2]Publikime AL'!H535</f>
        <v>142.17016239999998</v>
      </c>
      <c r="I407" s="167">
        <f>'[2]Publikime AL'!I535</f>
        <v>142.18683874999999</v>
      </c>
    </row>
    <row r="408" spans="1:9" ht="15.75" customHeight="1" x14ac:dyDescent="0.25">
      <c r="A408" s="43">
        <v>21</v>
      </c>
      <c r="B408" s="166">
        <f>'[2]Publikime AL'!B536</f>
        <v>84.546037289999987</v>
      </c>
      <c r="C408" s="166">
        <f>'[2]Publikime AL'!C536</f>
        <v>84.86206012000001</v>
      </c>
      <c r="D408" s="166">
        <f>'[2]Publikime AL'!D536</f>
        <v>0</v>
      </c>
      <c r="E408" s="166">
        <f>'[2]Publikime AL'!E536</f>
        <v>84.38140263999999</v>
      </c>
      <c r="F408" s="166">
        <f>'[2]Publikime AL'!F536</f>
        <v>143.49540020000001</v>
      </c>
      <c r="G408" s="166">
        <f>'[2]Publikime AL'!G536</f>
        <v>142.83012019</v>
      </c>
      <c r="H408" s="166">
        <f>'[2]Publikime AL'!H536</f>
        <v>141.75289878000001</v>
      </c>
      <c r="I408" s="167">
        <f>'[2]Publikime AL'!I536</f>
        <v>141.88879331000001</v>
      </c>
    </row>
    <row r="409" spans="1:9" ht="15.75" customHeight="1" x14ac:dyDescent="0.25">
      <c r="A409" s="43">
        <v>22</v>
      </c>
      <c r="B409" s="166">
        <f>'[2]Publikime AL'!B537</f>
        <v>84.545564210000009</v>
      </c>
      <c r="C409" s="166">
        <f>'[2]Publikime AL'!C537</f>
        <v>84.882166350000006</v>
      </c>
      <c r="D409" s="166">
        <f>'[2]Publikime AL'!D537</f>
        <v>0</v>
      </c>
      <c r="E409" s="166">
        <f>'[2]Publikime AL'!E537</f>
        <v>84.318008850000012</v>
      </c>
      <c r="F409" s="166">
        <f>'[2]Publikime AL'!F537</f>
        <v>126.86233530999999</v>
      </c>
      <c r="G409" s="166">
        <f>'[2]Publikime AL'!G537</f>
        <v>140.51884869999998</v>
      </c>
      <c r="H409" s="166">
        <f>'[2]Publikime AL'!H537</f>
        <v>137.05513481999998</v>
      </c>
      <c r="I409" s="167">
        <f>'[2]Publikime AL'!I537</f>
        <v>120.95642282</v>
      </c>
    </row>
    <row r="410" spans="1:9" ht="15.75" customHeight="1" x14ac:dyDescent="0.25">
      <c r="A410" s="43">
        <v>23</v>
      </c>
      <c r="B410" s="166">
        <f>'[2]Publikime AL'!B538</f>
        <v>84.578443829999998</v>
      </c>
      <c r="C410" s="166">
        <f>'[2]Publikime AL'!C538</f>
        <v>84.87743546999998</v>
      </c>
      <c r="D410" s="166">
        <f>'[2]Publikime AL'!D538</f>
        <v>0</v>
      </c>
      <c r="E410" s="166">
        <f>'[2]Publikime AL'!E538</f>
        <v>84.349469200000001</v>
      </c>
      <c r="F410" s="166">
        <f>'[2]Publikime AL'!F538</f>
        <v>110.38397020000001</v>
      </c>
      <c r="G410" s="166">
        <f>'[2]Publikime AL'!G538</f>
        <v>126.86481902</v>
      </c>
      <c r="H410" s="166">
        <f>'[2]Publikime AL'!H538</f>
        <v>30.929311550000001</v>
      </c>
      <c r="I410" s="167">
        <f>'[2]Publikime AL'!I538</f>
        <v>110.98609295999999</v>
      </c>
    </row>
    <row r="411" spans="1:9" ht="15.75" customHeight="1" x14ac:dyDescent="0.25">
      <c r="A411" s="45">
        <v>24</v>
      </c>
      <c r="B411" s="112">
        <f>'[2]Publikime AL'!B539</f>
        <v>0.60224107999999998</v>
      </c>
      <c r="C411" s="112">
        <f>'[2]Publikime AL'!C539</f>
        <v>84.878854719999993</v>
      </c>
      <c r="D411" s="112">
        <f>'[2]Publikime AL'!D539</f>
        <v>0</v>
      </c>
      <c r="E411" s="112">
        <f>'[2]Publikime AL'!E539</f>
        <v>84.335986209999987</v>
      </c>
      <c r="F411" s="112">
        <f>'[2]Publikime AL'!F539</f>
        <v>111.55947564</v>
      </c>
      <c r="G411" s="112">
        <f>'[2]Publikime AL'!G539</f>
        <v>1.77727339</v>
      </c>
      <c r="H411" s="112">
        <f>'[2]Publikime AL'!H539</f>
        <v>0</v>
      </c>
      <c r="I411" s="168">
        <f>'[2]Publikime AL'!I539</f>
        <v>118.89139365999999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f t="shared" ref="B417:I417" si="1">SUM(B389:B412)</f>
        <v>1579.60975248</v>
      </c>
      <c r="C417" s="112">
        <f t="shared" si="1"/>
        <v>1697.0566977399999</v>
      </c>
      <c r="D417" s="112">
        <f t="shared" si="1"/>
        <v>0</v>
      </c>
      <c r="E417" s="112">
        <f t="shared" si="1"/>
        <v>1939.1370321499999</v>
      </c>
      <c r="F417" s="112">
        <f t="shared" si="1"/>
        <v>2168.219251</v>
      </c>
      <c r="G417" s="112">
        <f t="shared" si="1"/>
        <v>808.90847407999991</v>
      </c>
      <c r="H417" s="112">
        <f t="shared" si="1"/>
        <v>1925.47365216</v>
      </c>
      <c r="I417" s="112">
        <f t="shared" si="1"/>
        <v>1414.1593001399999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tr">
        <f>'[2]Publikime AL'!H547</f>
        <v>1938 MWh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tr">
        <f>'[2]Publikime AL'!H549</f>
        <v>675.4 GWh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f>'[2]W-1'!B16</f>
        <v>70</v>
      </c>
      <c r="C430" s="118">
        <f>'[2]W-1'!C16</f>
        <v>75</v>
      </c>
      <c r="D430" s="118">
        <f>'[2]W-1'!D16</f>
        <v>0</v>
      </c>
      <c r="E430" s="118">
        <f>'[2]W-1'!E16</f>
        <v>0</v>
      </c>
      <c r="F430" s="118">
        <f>'[2]W-1'!F16</f>
        <v>0</v>
      </c>
      <c r="G430" s="118">
        <f>'[2]W-1'!G16</f>
        <v>0</v>
      </c>
      <c r="H430" s="118">
        <f>'[2]W-1'!H16</f>
        <v>145</v>
      </c>
      <c r="I430" s="113"/>
    </row>
    <row r="431" spans="1:9" ht="15.75" customHeight="1" x14ac:dyDescent="0.25">
      <c r="A431" s="117">
        <v>2</v>
      </c>
      <c r="B431" s="118">
        <f>'[2]W-1'!B17</f>
        <v>70</v>
      </c>
      <c r="C431" s="118">
        <f>'[2]W-1'!C17</f>
        <v>75</v>
      </c>
      <c r="D431" s="118">
        <f>'[2]W-1'!D17</f>
        <v>0</v>
      </c>
      <c r="E431" s="118">
        <f>'[2]W-1'!E17</f>
        <v>0</v>
      </c>
      <c r="F431" s="118">
        <f>'[2]W-1'!F17</f>
        <v>0</v>
      </c>
      <c r="G431" s="118">
        <f>'[2]W-1'!G17</f>
        <v>0</v>
      </c>
      <c r="H431" s="118">
        <f>'[2]W-1'!H17</f>
        <v>145</v>
      </c>
      <c r="I431" s="113"/>
    </row>
    <row r="432" spans="1:9" ht="15.75" customHeight="1" x14ac:dyDescent="0.25">
      <c r="A432" s="117">
        <v>3</v>
      </c>
      <c r="B432" s="118">
        <f>'[2]W-1'!B18</f>
        <v>70</v>
      </c>
      <c r="C432" s="118">
        <f>'[2]W-1'!C18</f>
        <v>75</v>
      </c>
      <c r="D432" s="118">
        <f>'[2]W-1'!D18</f>
        <v>0</v>
      </c>
      <c r="E432" s="118">
        <f>'[2]W-1'!E18</f>
        <v>0</v>
      </c>
      <c r="F432" s="118">
        <f>'[2]W-1'!F18</f>
        <v>0</v>
      </c>
      <c r="G432" s="118">
        <f>'[2]W-1'!G18</f>
        <v>0</v>
      </c>
      <c r="H432" s="118">
        <f>'[2]W-1'!H18</f>
        <v>145</v>
      </c>
      <c r="I432" s="113"/>
    </row>
    <row r="433" spans="1:9" ht="15.75" customHeight="1" x14ac:dyDescent="0.25">
      <c r="A433" s="117">
        <v>4</v>
      </c>
      <c r="B433" s="118">
        <f>'[2]W-1'!B19</f>
        <v>70</v>
      </c>
      <c r="C433" s="118">
        <f>'[2]W-1'!C19</f>
        <v>75</v>
      </c>
      <c r="D433" s="118">
        <f>'[2]W-1'!D19</f>
        <v>0</v>
      </c>
      <c r="E433" s="118">
        <f>'[2]W-1'!E19</f>
        <v>0</v>
      </c>
      <c r="F433" s="118">
        <f>'[2]W-1'!F19</f>
        <v>0</v>
      </c>
      <c r="G433" s="118">
        <f>'[2]W-1'!G19</f>
        <v>0</v>
      </c>
      <c r="H433" s="118">
        <f>'[2]W-1'!H19</f>
        <v>145</v>
      </c>
      <c r="I433" s="113"/>
    </row>
    <row r="434" spans="1:9" ht="15.75" customHeight="1" x14ac:dyDescent="0.25">
      <c r="A434" s="117">
        <v>5</v>
      </c>
      <c r="B434" s="118">
        <f>'[2]W-1'!B20</f>
        <v>70</v>
      </c>
      <c r="C434" s="118">
        <f>'[2]W-1'!C20</f>
        <v>75</v>
      </c>
      <c r="D434" s="118">
        <f>'[2]W-1'!D20</f>
        <v>0</v>
      </c>
      <c r="E434" s="118">
        <f>'[2]W-1'!E20</f>
        <v>0</v>
      </c>
      <c r="F434" s="118">
        <f>'[2]W-1'!F20</f>
        <v>0</v>
      </c>
      <c r="G434" s="118">
        <f>'[2]W-1'!G20</f>
        <v>0</v>
      </c>
      <c r="H434" s="118">
        <f>'[2]W-1'!H20</f>
        <v>145</v>
      </c>
      <c r="I434" s="113"/>
    </row>
    <row r="435" spans="1:9" ht="15.75" customHeight="1" x14ac:dyDescent="0.25">
      <c r="A435" s="117">
        <v>6</v>
      </c>
      <c r="B435" s="118">
        <f>'[2]W-1'!B21</f>
        <v>70</v>
      </c>
      <c r="C435" s="118">
        <f>'[2]W-1'!C21</f>
        <v>75</v>
      </c>
      <c r="D435" s="118">
        <f>'[2]W-1'!D21</f>
        <v>0</v>
      </c>
      <c r="E435" s="118">
        <f>'[2]W-1'!E21</f>
        <v>0</v>
      </c>
      <c r="F435" s="118">
        <f>'[2]W-1'!F21</f>
        <v>0</v>
      </c>
      <c r="G435" s="118">
        <f>'[2]W-1'!G21</f>
        <v>0</v>
      </c>
      <c r="H435" s="118">
        <f>'[2]W-1'!H21</f>
        <v>145</v>
      </c>
      <c r="I435" s="113"/>
    </row>
    <row r="436" spans="1:9" ht="15.75" customHeight="1" x14ac:dyDescent="0.25">
      <c r="A436" s="117">
        <v>7</v>
      </c>
      <c r="B436" s="118">
        <f>'[2]W-1'!B22</f>
        <v>70</v>
      </c>
      <c r="C436" s="118">
        <f>'[2]W-1'!C22</f>
        <v>75</v>
      </c>
      <c r="D436" s="118">
        <f>'[2]W-1'!D22</f>
        <v>0</v>
      </c>
      <c r="E436" s="118">
        <f>'[2]W-1'!E22</f>
        <v>0</v>
      </c>
      <c r="F436" s="118">
        <f>'[2]W-1'!F22</f>
        <v>0</v>
      </c>
      <c r="G436" s="118">
        <f>'[2]W-1'!G22</f>
        <v>0</v>
      </c>
      <c r="H436" s="118">
        <f>'[2]W-1'!H22</f>
        <v>145</v>
      </c>
      <c r="I436" s="113"/>
    </row>
    <row r="437" spans="1:9" ht="15.75" customHeight="1" x14ac:dyDescent="0.25">
      <c r="A437" s="117">
        <v>8</v>
      </c>
      <c r="B437" s="118">
        <f>'[2]W-1'!B23</f>
        <v>70</v>
      </c>
      <c r="C437" s="118">
        <f>'[2]W-1'!C23</f>
        <v>75</v>
      </c>
      <c r="D437" s="118">
        <f>'[2]W-1'!D23</f>
        <v>0</v>
      </c>
      <c r="E437" s="118">
        <f>'[2]W-1'!E23</f>
        <v>0</v>
      </c>
      <c r="F437" s="118">
        <f>'[2]W-1'!F23</f>
        <v>0</v>
      </c>
      <c r="G437" s="118">
        <f>'[2]W-1'!G23</f>
        <v>0</v>
      </c>
      <c r="H437" s="118">
        <f>'[2]W-1'!H23</f>
        <v>145</v>
      </c>
      <c r="I437" s="113"/>
    </row>
    <row r="438" spans="1:9" ht="15.75" customHeight="1" x14ac:dyDescent="0.25">
      <c r="A438" s="117">
        <v>9</v>
      </c>
      <c r="B438" s="118">
        <f>'[2]W-1'!B24</f>
        <v>70</v>
      </c>
      <c r="C438" s="118">
        <f>'[2]W-1'!C24</f>
        <v>75</v>
      </c>
      <c r="D438" s="118">
        <f>'[2]W-1'!D24</f>
        <v>0</v>
      </c>
      <c r="E438" s="118">
        <f>'[2]W-1'!E24</f>
        <v>0</v>
      </c>
      <c r="F438" s="118">
        <f>'[2]W-1'!F24</f>
        <v>0</v>
      </c>
      <c r="G438" s="118">
        <f>'[2]W-1'!G24</f>
        <v>0</v>
      </c>
      <c r="H438" s="118">
        <f>'[2]W-1'!H24</f>
        <v>145</v>
      </c>
      <c r="I438" s="113"/>
    </row>
    <row r="439" spans="1:9" ht="15.75" customHeight="1" x14ac:dyDescent="0.25">
      <c r="A439" s="117">
        <v>10</v>
      </c>
      <c r="B439" s="118">
        <f>'[2]W-1'!B25</f>
        <v>70</v>
      </c>
      <c r="C439" s="118">
        <f>'[2]W-1'!C25</f>
        <v>75</v>
      </c>
      <c r="D439" s="118">
        <f>'[2]W-1'!D25</f>
        <v>0</v>
      </c>
      <c r="E439" s="118">
        <f>'[2]W-1'!E25</f>
        <v>0</v>
      </c>
      <c r="F439" s="118">
        <f>'[2]W-1'!F25</f>
        <v>0</v>
      </c>
      <c r="G439" s="118">
        <f>'[2]W-1'!G25</f>
        <v>0</v>
      </c>
      <c r="H439" s="118">
        <f>'[2]W-1'!H25</f>
        <v>145</v>
      </c>
      <c r="I439" s="113"/>
    </row>
    <row r="440" spans="1:9" ht="15.75" customHeight="1" x14ac:dyDescent="0.25">
      <c r="A440" s="117">
        <v>11</v>
      </c>
      <c r="B440" s="118">
        <f>'[2]W-1'!B26</f>
        <v>70</v>
      </c>
      <c r="C440" s="118">
        <f>'[2]W-1'!C26</f>
        <v>75</v>
      </c>
      <c r="D440" s="118">
        <f>'[2]W-1'!D26</f>
        <v>0</v>
      </c>
      <c r="E440" s="118">
        <f>'[2]W-1'!E26</f>
        <v>0</v>
      </c>
      <c r="F440" s="118">
        <f>'[2]W-1'!F26</f>
        <v>0</v>
      </c>
      <c r="G440" s="118">
        <f>'[2]W-1'!G26</f>
        <v>0</v>
      </c>
      <c r="H440" s="118">
        <f>'[2]W-1'!H26</f>
        <v>145</v>
      </c>
      <c r="I440" s="113"/>
    </row>
    <row r="441" spans="1:9" ht="15.75" customHeight="1" x14ac:dyDescent="0.25">
      <c r="A441" s="117">
        <v>12</v>
      </c>
      <c r="B441" s="118">
        <f>'[2]W-1'!B27</f>
        <v>70</v>
      </c>
      <c r="C441" s="118">
        <f>'[2]W-1'!C27</f>
        <v>75</v>
      </c>
      <c r="D441" s="118">
        <f>'[2]W-1'!D27</f>
        <v>0</v>
      </c>
      <c r="E441" s="118">
        <f>'[2]W-1'!E27</f>
        <v>0</v>
      </c>
      <c r="F441" s="118">
        <f>'[2]W-1'!F27</f>
        <v>0</v>
      </c>
      <c r="G441" s="118">
        <f>'[2]W-1'!G27</f>
        <v>0</v>
      </c>
      <c r="H441" s="118">
        <f>'[2]W-1'!H27</f>
        <v>145</v>
      </c>
      <c r="I441" s="113"/>
    </row>
    <row r="442" spans="1:9" ht="15.75" customHeight="1" x14ac:dyDescent="0.25">
      <c r="A442" s="117">
        <v>13</v>
      </c>
      <c r="B442" s="118">
        <f>'[2]W-1'!B28</f>
        <v>70</v>
      </c>
      <c r="C442" s="118">
        <f>'[2]W-1'!C28</f>
        <v>75</v>
      </c>
      <c r="D442" s="118">
        <f>'[2]W-1'!D28</f>
        <v>0</v>
      </c>
      <c r="E442" s="118">
        <f>'[2]W-1'!E28</f>
        <v>0</v>
      </c>
      <c r="F442" s="118">
        <f>'[2]W-1'!F28</f>
        <v>0</v>
      </c>
      <c r="G442" s="118">
        <f>'[2]W-1'!G28</f>
        <v>0</v>
      </c>
      <c r="H442" s="118">
        <f>'[2]W-1'!H28</f>
        <v>145</v>
      </c>
      <c r="I442" s="113"/>
    </row>
    <row r="443" spans="1:9" ht="15.75" customHeight="1" x14ac:dyDescent="0.25">
      <c r="A443" s="117">
        <v>14</v>
      </c>
      <c r="B443" s="118">
        <f>'[2]W-1'!B29</f>
        <v>70</v>
      </c>
      <c r="C443" s="118">
        <f>'[2]W-1'!C29</f>
        <v>75</v>
      </c>
      <c r="D443" s="118">
        <f>'[2]W-1'!D29</f>
        <v>0</v>
      </c>
      <c r="E443" s="118">
        <f>'[2]W-1'!E29</f>
        <v>0</v>
      </c>
      <c r="F443" s="118">
        <f>'[2]W-1'!F29</f>
        <v>0</v>
      </c>
      <c r="G443" s="118">
        <f>'[2]W-1'!G29</f>
        <v>0</v>
      </c>
      <c r="H443" s="118">
        <f>'[2]W-1'!H29</f>
        <v>145</v>
      </c>
      <c r="I443" s="113"/>
    </row>
    <row r="444" spans="1:9" ht="15.75" customHeight="1" x14ac:dyDescent="0.25">
      <c r="A444" s="117">
        <v>15</v>
      </c>
      <c r="B444" s="118">
        <f>'[2]W-1'!B30</f>
        <v>70</v>
      </c>
      <c r="C444" s="118">
        <f>'[2]W-1'!C30</f>
        <v>75</v>
      </c>
      <c r="D444" s="118">
        <f>'[2]W-1'!D30</f>
        <v>0</v>
      </c>
      <c r="E444" s="118">
        <f>'[2]W-1'!E30</f>
        <v>0</v>
      </c>
      <c r="F444" s="118">
        <f>'[2]W-1'!F30</f>
        <v>0</v>
      </c>
      <c r="G444" s="118">
        <f>'[2]W-1'!G30</f>
        <v>0</v>
      </c>
      <c r="H444" s="118">
        <f>'[2]W-1'!H30</f>
        <v>145</v>
      </c>
      <c r="I444" s="113"/>
    </row>
    <row r="445" spans="1:9" ht="15.75" customHeight="1" x14ac:dyDescent="0.25">
      <c r="A445" s="117">
        <v>16</v>
      </c>
      <c r="B445" s="118">
        <f>'[2]W-1'!B31</f>
        <v>70</v>
      </c>
      <c r="C445" s="118">
        <f>'[2]W-1'!C31</f>
        <v>75</v>
      </c>
      <c r="D445" s="118">
        <f>'[2]W-1'!D31</f>
        <v>0</v>
      </c>
      <c r="E445" s="118">
        <f>'[2]W-1'!E31</f>
        <v>0</v>
      </c>
      <c r="F445" s="118">
        <f>'[2]W-1'!F31</f>
        <v>0</v>
      </c>
      <c r="G445" s="118">
        <f>'[2]W-1'!G31</f>
        <v>0</v>
      </c>
      <c r="H445" s="118">
        <f>'[2]W-1'!H31</f>
        <v>145</v>
      </c>
      <c r="I445" s="113"/>
    </row>
    <row r="446" spans="1:9" ht="15.75" customHeight="1" x14ac:dyDescent="0.25">
      <c r="A446" s="117">
        <v>17</v>
      </c>
      <c r="B446" s="118">
        <f>'[2]W-1'!B32</f>
        <v>70</v>
      </c>
      <c r="C446" s="118">
        <f>'[2]W-1'!C32</f>
        <v>75</v>
      </c>
      <c r="D446" s="118">
        <f>'[2]W-1'!D32</f>
        <v>0</v>
      </c>
      <c r="E446" s="118">
        <f>'[2]W-1'!E32</f>
        <v>0</v>
      </c>
      <c r="F446" s="118">
        <f>'[2]W-1'!F32</f>
        <v>0</v>
      </c>
      <c r="G446" s="118">
        <f>'[2]W-1'!G32</f>
        <v>0</v>
      </c>
      <c r="H446" s="118">
        <f>'[2]W-1'!H32</f>
        <v>145</v>
      </c>
      <c r="I446" s="113"/>
    </row>
    <row r="447" spans="1:9" ht="15.75" customHeight="1" x14ac:dyDescent="0.25">
      <c r="A447" s="117">
        <v>18</v>
      </c>
      <c r="B447" s="118">
        <f>'[2]W-1'!B33</f>
        <v>70</v>
      </c>
      <c r="C447" s="118">
        <f>'[2]W-1'!C33</f>
        <v>75</v>
      </c>
      <c r="D447" s="118">
        <f>'[2]W-1'!D33</f>
        <v>0</v>
      </c>
      <c r="E447" s="118">
        <f>'[2]W-1'!E33</f>
        <v>0</v>
      </c>
      <c r="F447" s="118">
        <f>'[2]W-1'!F33</f>
        <v>0</v>
      </c>
      <c r="G447" s="118">
        <f>'[2]W-1'!G33</f>
        <v>0</v>
      </c>
      <c r="H447" s="118">
        <f>'[2]W-1'!H33</f>
        <v>145</v>
      </c>
      <c r="I447" s="113"/>
    </row>
    <row r="448" spans="1:9" ht="15.75" customHeight="1" x14ac:dyDescent="0.25">
      <c r="A448" s="117">
        <v>19</v>
      </c>
      <c r="B448" s="118">
        <f>'[2]W-1'!B34</f>
        <v>70</v>
      </c>
      <c r="C448" s="118">
        <f>'[2]W-1'!C34</f>
        <v>75</v>
      </c>
      <c r="D448" s="118">
        <f>'[2]W-1'!D34</f>
        <v>0</v>
      </c>
      <c r="E448" s="118">
        <f>'[2]W-1'!E34</f>
        <v>0</v>
      </c>
      <c r="F448" s="118">
        <f>'[2]W-1'!F34</f>
        <v>0</v>
      </c>
      <c r="G448" s="118">
        <f>'[2]W-1'!G34</f>
        <v>0</v>
      </c>
      <c r="H448" s="118">
        <f>'[2]W-1'!H34</f>
        <v>145</v>
      </c>
      <c r="I448" s="113"/>
    </row>
    <row r="449" spans="1:9" ht="15.75" customHeight="1" x14ac:dyDescent="0.25">
      <c r="A449" s="117">
        <v>20</v>
      </c>
      <c r="B449" s="118">
        <f>'[2]W-1'!B35</f>
        <v>70</v>
      </c>
      <c r="C449" s="118">
        <f>'[2]W-1'!C35</f>
        <v>75</v>
      </c>
      <c r="D449" s="118">
        <f>'[2]W-1'!D35</f>
        <v>0</v>
      </c>
      <c r="E449" s="118">
        <f>'[2]W-1'!E35</f>
        <v>0</v>
      </c>
      <c r="F449" s="118">
        <f>'[2]W-1'!F35</f>
        <v>0</v>
      </c>
      <c r="G449" s="118">
        <f>'[2]W-1'!G35</f>
        <v>0</v>
      </c>
      <c r="H449" s="118">
        <f>'[2]W-1'!H35</f>
        <v>145</v>
      </c>
      <c r="I449" s="113"/>
    </row>
    <row r="450" spans="1:9" ht="15.75" customHeight="1" x14ac:dyDescent="0.25">
      <c r="A450" s="117">
        <v>21</v>
      </c>
      <c r="B450" s="118">
        <f>'[2]W-1'!B36</f>
        <v>70</v>
      </c>
      <c r="C450" s="118">
        <f>'[2]W-1'!C36</f>
        <v>75</v>
      </c>
      <c r="D450" s="118">
        <f>'[2]W-1'!D36</f>
        <v>0</v>
      </c>
      <c r="E450" s="118">
        <f>'[2]W-1'!E36</f>
        <v>0</v>
      </c>
      <c r="F450" s="118">
        <f>'[2]W-1'!F36</f>
        <v>0</v>
      </c>
      <c r="G450" s="118">
        <f>'[2]W-1'!G36</f>
        <v>0</v>
      </c>
      <c r="H450" s="118">
        <f>'[2]W-1'!H36</f>
        <v>145</v>
      </c>
      <c r="I450" s="113"/>
    </row>
    <row r="451" spans="1:9" ht="15.75" customHeight="1" x14ac:dyDescent="0.25">
      <c r="A451" s="117">
        <v>22</v>
      </c>
      <c r="B451" s="118">
        <f>'[2]W-1'!B37</f>
        <v>70</v>
      </c>
      <c r="C451" s="118">
        <f>'[2]W-1'!C37</f>
        <v>75</v>
      </c>
      <c r="D451" s="118">
        <f>'[2]W-1'!D37</f>
        <v>0</v>
      </c>
      <c r="E451" s="118">
        <f>'[2]W-1'!E37</f>
        <v>0</v>
      </c>
      <c r="F451" s="118">
        <f>'[2]W-1'!F37</f>
        <v>0</v>
      </c>
      <c r="G451" s="118">
        <f>'[2]W-1'!G37</f>
        <v>0</v>
      </c>
      <c r="H451" s="118">
        <f>'[2]W-1'!H37</f>
        <v>145</v>
      </c>
      <c r="I451" s="113"/>
    </row>
    <row r="452" spans="1:9" ht="15.75" customHeight="1" x14ac:dyDescent="0.25">
      <c r="A452" s="117">
        <v>23</v>
      </c>
      <c r="B452" s="118">
        <f>'[2]W-1'!B38</f>
        <v>70</v>
      </c>
      <c r="C452" s="118">
        <f>'[2]W-1'!C38</f>
        <v>75</v>
      </c>
      <c r="D452" s="118">
        <f>'[2]W-1'!D38</f>
        <v>0</v>
      </c>
      <c r="E452" s="118">
        <f>'[2]W-1'!E38</f>
        <v>0</v>
      </c>
      <c r="F452" s="118">
        <f>'[2]W-1'!F38</f>
        <v>0</v>
      </c>
      <c r="G452" s="118">
        <f>'[2]W-1'!G38</f>
        <v>0</v>
      </c>
      <c r="H452" s="118">
        <f>'[2]W-1'!H38</f>
        <v>145</v>
      </c>
      <c r="I452" s="113"/>
    </row>
    <row r="453" spans="1:9" ht="15.75" customHeight="1" x14ac:dyDescent="0.25">
      <c r="A453" s="117">
        <v>24</v>
      </c>
      <c r="B453" s="118">
        <f>'[2]W-1'!B39</f>
        <v>70</v>
      </c>
      <c r="C453" s="118">
        <f>'[2]W-1'!C39</f>
        <v>75</v>
      </c>
      <c r="D453" s="118">
        <f>'[2]W-1'!D39</f>
        <v>0</v>
      </c>
      <c r="E453" s="118">
        <f>'[2]W-1'!E39</f>
        <v>0</v>
      </c>
      <c r="F453" s="118">
        <f>'[2]W-1'!F39</f>
        <v>0</v>
      </c>
      <c r="G453" s="118">
        <f>'[2]W-1'!G39</f>
        <v>0</v>
      </c>
      <c r="H453" s="118">
        <f>'[2]W-1'!H39</f>
        <v>145</v>
      </c>
      <c r="I453" s="113"/>
    </row>
    <row r="454" spans="1:9" ht="15.75" customHeight="1" x14ac:dyDescent="0.25">
      <c r="A454" s="120" t="s">
        <v>355</v>
      </c>
      <c r="B454" s="118">
        <f>'[2]W-1'!B40</f>
        <v>70</v>
      </c>
      <c r="C454" s="118">
        <f>'[2]W-1'!C40</f>
        <v>75</v>
      </c>
      <c r="D454" s="118">
        <f>'[2]W-1'!D40</f>
        <v>0</v>
      </c>
      <c r="E454" s="118">
        <f>'[2]W-1'!E40</f>
        <v>0</v>
      </c>
      <c r="F454" s="118">
        <f>'[2]W-1'!F40</f>
        <v>0</v>
      </c>
      <c r="G454" s="118">
        <f>'[2]W-1'!G40</f>
        <v>0</v>
      </c>
      <c r="H454" s="118">
        <f>'[2]W-1'!H40</f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f>'[2]Publikime AL'!D612</f>
        <v>663.17</v>
      </c>
      <c r="E485" s="134">
        <f>'[2]Publikime AL'!E612</f>
        <v>20.319691237143161</v>
      </c>
      <c r="I485" s="12"/>
    </row>
    <row r="486" spans="1:9" x14ac:dyDescent="0.25">
      <c r="A486" s="10"/>
      <c r="C486" s="133">
        <v>2</v>
      </c>
      <c r="D486" s="134">
        <f>'[2]Publikime AL'!D613</f>
        <v>585.92999999999995</v>
      </c>
      <c r="E486" s="134">
        <f>'[2]Publikime AL'!E613</f>
        <v>17.58544328714288</v>
      </c>
      <c r="I486" s="12"/>
    </row>
    <row r="487" spans="1:9" x14ac:dyDescent="0.25">
      <c r="A487" s="10"/>
      <c r="C487" s="133">
        <v>3</v>
      </c>
      <c r="D487" s="134">
        <f>'[2]Publikime AL'!D614</f>
        <v>553.27</v>
      </c>
      <c r="E487" s="134">
        <f>'[2]Publikime AL'!E614</f>
        <v>15.97140249714289</v>
      </c>
      <c r="I487" s="12"/>
    </row>
    <row r="488" spans="1:9" x14ac:dyDescent="0.25">
      <c r="A488" s="10"/>
      <c r="C488" s="133">
        <v>4</v>
      </c>
      <c r="D488" s="134">
        <f>'[2]Publikime AL'!D615</f>
        <v>541.96</v>
      </c>
      <c r="E488" s="134">
        <f>'[2]Publikime AL'!E615</f>
        <v>18.326048907142535</v>
      </c>
      <c r="I488" s="12"/>
    </row>
    <row r="489" spans="1:9" x14ac:dyDescent="0.25">
      <c r="A489" s="10"/>
      <c r="C489" s="133">
        <v>5</v>
      </c>
      <c r="D489" s="134">
        <f>'[2]Publikime AL'!D616</f>
        <v>553.25</v>
      </c>
      <c r="E489" s="134">
        <f>'[2]Publikime AL'!E616</f>
        <v>17.753704197142724</v>
      </c>
      <c r="I489" s="12"/>
    </row>
    <row r="490" spans="1:9" x14ac:dyDescent="0.25">
      <c r="A490" s="10"/>
      <c r="C490" s="133">
        <v>6</v>
      </c>
      <c r="D490" s="134">
        <f>'[2]Publikime AL'!D617</f>
        <v>604.61</v>
      </c>
      <c r="E490" s="134">
        <f>'[2]Publikime AL'!E617</f>
        <v>19.964962107142696</v>
      </c>
      <c r="I490" s="12"/>
    </row>
    <row r="491" spans="1:9" x14ac:dyDescent="0.25">
      <c r="A491" s="10"/>
      <c r="C491" s="133">
        <v>7</v>
      </c>
      <c r="D491" s="134">
        <f>'[2]Publikime AL'!D618</f>
        <v>754.83</v>
      </c>
      <c r="E491" s="134">
        <f>'[2]Publikime AL'!E618</f>
        <v>19.9658508971429</v>
      </c>
      <c r="I491" s="12"/>
    </row>
    <row r="492" spans="1:9" x14ac:dyDescent="0.25">
      <c r="A492" s="10"/>
      <c r="C492" s="133">
        <v>8</v>
      </c>
      <c r="D492" s="134">
        <f>'[2]Publikime AL'!D619</f>
        <v>953.09</v>
      </c>
      <c r="E492" s="134">
        <f>'[2]Publikime AL'!E619</f>
        <v>15.193647077142941</v>
      </c>
      <c r="I492" s="12"/>
    </row>
    <row r="493" spans="1:9" x14ac:dyDescent="0.25">
      <c r="A493" s="10"/>
      <c r="C493" s="133">
        <v>9</v>
      </c>
      <c r="D493" s="134">
        <f>'[2]Publikime AL'!D620</f>
        <v>1026.72</v>
      </c>
      <c r="E493" s="134">
        <f>'[2]Publikime AL'!E620</f>
        <v>16.752689147142974</v>
      </c>
      <c r="I493" s="12"/>
    </row>
    <row r="494" spans="1:9" x14ac:dyDescent="0.25">
      <c r="A494" s="10"/>
      <c r="C494" s="133">
        <v>10</v>
      </c>
      <c r="D494" s="134">
        <f>'[2]Publikime AL'!D621</f>
        <v>1017.39</v>
      </c>
      <c r="E494" s="134">
        <f>'[2]Publikime AL'!E621</f>
        <v>18.795937497143541</v>
      </c>
      <c r="I494" s="12"/>
    </row>
    <row r="495" spans="1:9" x14ac:dyDescent="0.25">
      <c r="A495" s="10"/>
      <c r="C495" s="133">
        <v>11</v>
      </c>
      <c r="D495" s="134">
        <f>'[2]Publikime AL'!D622</f>
        <v>986.33</v>
      </c>
      <c r="E495" s="134">
        <f>'[2]Publikime AL'!E622</f>
        <v>30.685587637142817</v>
      </c>
      <c r="I495" s="12"/>
    </row>
    <row r="496" spans="1:9" x14ac:dyDescent="0.25">
      <c r="A496" s="10"/>
      <c r="C496" s="133">
        <v>12</v>
      </c>
      <c r="D496" s="134">
        <f>'[2]Publikime AL'!D623</f>
        <v>949.29</v>
      </c>
      <c r="E496" s="134">
        <f>'[2]Publikime AL'!E623</f>
        <v>35.730135447142402</v>
      </c>
      <c r="I496" s="12"/>
    </row>
    <row r="497" spans="1:9" x14ac:dyDescent="0.25">
      <c r="A497" s="10"/>
      <c r="C497" s="133">
        <v>13</v>
      </c>
      <c r="D497" s="134">
        <f>'[2]Publikime AL'!D624</f>
        <v>1020.97</v>
      </c>
      <c r="E497" s="134">
        <f>'[2]Publikime AL'!E624</f>
        <v>34.030996837142766</v>
      </c>
      <c r="I497" s="12"/>
    </row>
    <row r="498" spans="1:9" x14ac:dyDescent="0.25">
      <c r="A498" s="10"/>
      <c r="C498" s="133">
        <v>14</v>
      </c>
      <c r="D498" s="134">
        <f>'[2]Publikime AL'!D625</f>
        <v>1026.71</v>
      </c>
      <c r="E498" s="134">
        <f>'[2]Publikime AL'!E625</f>
        <v>39.673915377141611</v>
      </c>
      <c r="I498" s="12"/>
    </row>
    <row r="499" spans="1:9" ht="15.75" customHeight="1" x14ac:dyDescent="0.25">
      <c r="A499" s="10"/>
      <c r="C499" s="133">
        <v>15</v>
      </c>
      <c r="D499" s="134">
        <f>'[2]Publikime AL'!D626</f>
        <v>985.12</v>
      </c>
      <c r="E499" s="134">
        <f>'[2]Publikime AL'!E626</f>
        <v>35.107849177142725</v>
      </c>
      <c r="I499" s="12"/>
    </row>
    <row r="500" spans="1:9" x14ac:dyDescent="0.25">
      <c r="A500" s="10"/>
      <c r="C500" s="133">
        <v>16</v>
      </c>
      <c r="D500" s="134">
        <f>'[2]Publikime AL'!D627</f>
        <v>914.37</v>
      </c>
      <c r="E500" s="134">
        <f>'[2]Publikime AL'!E627</f>
        <v>32.131080787142537</v>
      </c>
      <c r="I500" s="12"/>
    </row>
    <row r="501" spans="1:9" x14ac:dyDescent="0.25">
      <c r="A501" s="10"/>
      <c r="C501" s="133">
        <v>17</v>
      </c>
      <c r="D501" s="134">
        <f>'[2]Publikime AL'!D628</f>
        <v>923.08</v>
      </c>
      <c r="E501" s="134">
        <f>'[2]Publikime AL'!E628</f>
        <v>36.386067357142338</v>
      </c>
      <c r="I501" s="12"/>
    </row>
    <row r="502" spans="1:9" x14ac:dyDescent="0.25">
      <c r="A502" s="10"/>
      <c r="C502" s="133">
        <v>18</v>
      </c>
      <c r="D502" s="134">
        <f>'[2]Publikime AL'!D629</f>
        <v>945.46</v>
      </c>
      <c r="E502" s="134">
        <f>'[2]Publikime AL'!E629</f>
        <v>43.468742637141986</v>
      </c>
      <c r="I502" s="12"/>
    </row>
    <row r="503" spans="1:9" x14ac:dyDescent="0.25">
      <c r="A503" s="10"/>
      <c r="C503" s="133">
        <v>19</v>
      </c>
      <c r="D503" s="134">
        <f>'[2]Publikime AL'!D630</f>
        <v>1010.59</v>
      </c>
      <c r="E503" s="134">
        <f>'[2]Publikime AL'!E630</f>
        <v>38.863021247144161</v>
      </c>
      <c r="I503" s="12"/>
    </row>
    <row r="504" spans="1:9" x14ac:dyDescent="0.25">
      <c r="A504" s="10"/>
      <c r="C504" s="133">
        <v>20</v>
      </c>
      <c r="D504" s="134">
        <f>'[2]Publikime AL'!D631</f>
        <v>1148.27</v>
      </c>
      <c r="E504" s="134">
        <f>'[2]Publikime AL'!E631</f>
        <v>41.768001227142349</v>
      </c>
      <c r="I504" s="12"/>
    </row>
    <row r="505" spans="1:9" x14ac:dyDescent="0.25">
      <c r="A505" s="10"/>
      <c r="C505" s="133">
        <v>21</v>
      </c>
      <c r="D505" s="134">
        <f>'[2]Publikime AL'!D632</f>
        <v>1193.3699999999999</v>
      </c>
      <c r="E505" s="134">
        <f>'[2]Publikime AL'!E632</f>
        <v>43.519912867141556</v>
      </c>
      <c r="I505" s="12"/>
    </row>
    <row r="506" spans="1:9" x14ac:dyDescent="0.25">
      <c r="A506" s="10"/>
      <c r="C506" s="133">
        <v>22</v>
      </c>
      <c r="D506" s="134">
        <f>'[2]Publikime AL'!D633</f>
        <v>1109.93</v>
      </c>
      <c r="E506" s="134">
        <f>'[2]Publikime AL'!E633</f>
        <v>35.276484247142207</v>
      </c>
      <c r="I506" s="12"/>
    </row>
    <row r="507" spans="1:9" x14ac:dyDescent="0.25">
      <c r="A507" s="10"/>
      <c r="C507" s="133">
        <v>23</v>
      </c>
      <c r="D507" s="134">
        <f>'[2]Publikime AL'!D634</f>
        <v>984.71</v>
      </c>
      <c r="E507" s="134">
        <f>'[2]Publikime AL'!E634</f>
        <v>30.933670817143138</v>
      </c>
      <c r="I507" s="12"/>
    </row>
    <row r="508" spans="1:9" x14ac:dyDescent="0.25">
      <c r="A508" s="10"/>
      <c r="C508" s="133">
        <v>24</v>
      </c>
      <c r="D508" s="134">
        <f>'[2]Publikime AL'!D635</f>
        <v>831.33</v>
      </c>
      <c r="E508" s="134">
        <f>'[2]Publikime AL'!E635</f>
        <v>21.914535007142831</v>
      </c>
      <c r="I508" s="12"/>
    </row>
    <row r="509" spans="1:9" x14ac:dyDescent="0.25">
      <c r="A509" s="10"/>
      <c r="C509" s="133">
        <v>25</v>
      </c>
      <c r="D509" s="134">
        <f>'[2]Publikime AL'!D636</f>
        <v>702.34</v>
      </c>
      <c r="E509" s="134">
        <f>'[2]Publikime AL'!E636</f>
        <v>21.610486207143254</v>
      </c>
      <c r="I509" s="12"/>
    </row>
    <row r="510" spans="1:9" x14ac:dyDescent="0.25">
      <c r="A510" s="10"/>
      <c r="C510" s="133">
        <v>26</v>
      </c>
      <c r="D510" s="134">
        <f>'[2]Publikime AL'!D637</f>
        <v>617.84</v>
      </c>
      <c r="E510" s="134">
        <f>'[2]Publikime AL'!E637</f>
        <v>20.180738017142971</v>
      </c>
      <c r="I510" s="12"/>
    </row>
    <row r="511" spans="1:9" ht="15.75" customHeight="1" x14ac:dyDescent="0.25">
      <c r="A511" s="10"/>
      <c r="C511" s="133">
        <v>27</v>
      </c>
      <c r="D511" s="134">
        <f>'[2]Publikime AL'!D638</f>
        <v>568.28</v>
      </c>
      <c r="E511" s="134">
        <f>'[2]Publikime AL'!E638</f>
        <v>18.352837537142591</v>
      </c>
      <c r="I511" s="12"/>
    </row>
    <row r="512" spans="1:9" x14ac:dyDescent="0.25">
      <c r="A512" s="10"/>
      <c r="C512" s="133">
        <v>28</v>
      </c>
      <c r="D512" s="134">
        <f>'[2]Publikime AL'!D639</f>
        <v>535.27</v>
      </c>
      <c r="E512" s="134">
        <f>'[2]Publikime AL'!E639</f>
        <v>19.17684859714268</v>
      </c>
      <c r="I512" s="12"/>
    </row>
    <row r="513" spans="1:9" ht="15.75" customHeight="1" x14ac:dyDescent="0.25">
      <c r="A513" s="10"/>
      <c r="C513" s="133">
        <v>29</v>
      </c>
      <c r="D513" s="134">
        <f>'[2]Publikime AL'!D640</f>
        <v>547.23</v>
      </c>
      <c r="E513" s="134">
        <f>'[2]Publikime AL'!E640</f>
        <v>22.057561197142832</v>
      </c>
      <c r="I513" s="12"/>
    </row>
    <row r="514" spans="1:9" x14ac:dyDescent="0.25">
      <c r="A514" s="10"/>
      <c r="C514" s="133">
        <v>30</v>
      </c>
      <c r="D514" s="134">
        <f>'[2]Publikime AL'!D641</f>
        <v>589.83000000000004</v>
      </c>
      <c r="E514" s="134">
        <f>'[2]Publikime AL'!E641</f>
        <v>20.100012407142913</v>
      </c>
      <c r="I514" s="12"/>
    </row>
    <row r="515" spans="1:9" x14ac:dyDescent="0.25">
      <c r="A515" s="10"/>
      <c r="C515" s="133">
        <v>31</v>
      </c>
      <c r="D515" s="134">
        <f>'[2]Publikime AL'!D642</f>
        <v>730.25</v>
      </c>
      <c r="E515" s="134">
        <f>'[2]Publikime AL'!E642</f>
        <v>19.287205847143127</v>
      </c>
      <c r="I515" s="12"/>
    </row>
    <row r="516" spans="1:9" x14ac:dyDescent="0.25">
      <c r="A516" s="10"/>
      <c r="C516" s="133">
        <v>32</v>
      </c>
      <c r="D516" s="134">
        <f>'[2]Publikime AL'!D643</f>
        <v>933.59</v>
      </c>
      <c r="E516" s="134">
        <f>'[2]Publikime AL'!E643</f>
        <v>14.829943817143203</v>
      </c>
      <c r="I516" s="12"/>
    </row>
    <row r="517" spans="1:9" x14ac:dyDescent="0.25">
      <c r="A517" s="10"/>
      <c r="C517" s="133">
        <v>33</v>
      </c>
      <c r="D517" s="134">
        <f>'[2]Publikime AL'!D644</f>
        <v>1043.78</v>
      </c>
      <c r="E517" s="134">
        <f>'[2]Publikime AL'!E644</f>
        <v>17.22806930714296</v>
      </c>
      <c r="I517" s="12"/>
    </row>
    <row r="518" spans="1:9" x14ac:dyDescent="0.25">
      <c r="A518" s="10"/>
      <c r="C518" s="133">
        <v>34</v>
      </c>
      <c r="D518" s="134">
        <f>'[2]Publikime AL'!D645</f>
        <v>1031.83</v>
      </c>
      <c r="E518" s="134">
        <f>'[2]Publikime AL'!E645</f>
        <v>17.894544477142517</v>
      </c>
      <c r="I518" s="12"/>
    </row>
    <row r="519" spans="1:9" x14ac:dyDescent="0.25">
      <c r="A519" s="10"/>
      <c r="C519" s="133">
        <v>35</v>
      </c>
      <c r="D519" s="134">
        <f>'[2]Publikime AL'!D646</f>
        <v>1024.56</v>
      </c>
      <c r="E519" s="134">
        <f>'[2]Publikime AL'!E646</f>
        <v>22.761086777142054</v>
      </c>
      <c r="I519" s="12"/>
    </row>
    <row r="520" spans="1:9" x14ac:dyDescent="0.25">
      <c r="A520" s="10"/>
      <c r="C520" s="133">
        <v>36</v>
      </c>
      <c r="D520" s="134">
        <f>'[2]Publikime AL'!D647</f>
        <v>917.61</v>
      </c>
      <c r="E520" s="134">
        <f>'[2]Publikime AL'!E647</f>
        <v>24.732871207143262</v>
      </c>
      <c r="I520" s="12"/>
    </row>
    <row r="521" spans="1:9" x14ac:dyDescent="0.25">
      <c r="A521" s="10"/>
      <c r="C521" s="133">
        <v>37</v>
      </c>
      <c r="D521" s="134">
        <f>'[2]Publikime AL'!D648</f>
        <v>858.27</v>
      </c>
      <c r="E521" s="134">
        <f>'[2]Publikime AL'!E648</f>
        <v>24.825775147142622</v>
      </c>
      <c r="I521" s="12"/>
    </row>
    <row r="522" spans="1:9" x14ac:dyDescent="0.25">
      <c r="A522" s="10"/>
      <c r="C522" s="133">
        <v>38</v>
      </c>
      <c r="D522" s="134">
        <f>'[2]Publikime AL'!D649</f>
        <v>847.11</v>
      </c>
      <c r="E522" s="134">
        <f>'[2]Publikime AL'!E649</f>
        <v>23.770893067142879</v>
      </c>
      <c r="I522" s="12"/>
    </row>
    <row r="523" spans="1:9" x14ac:dyDescent="0.25">
      <c r="A523" s="10"/>
      <c r="C523" s="133">
        <v>39</v>
      </c>
      <c r="D523" s="134">
        <f>'[2]Publikime AL'!D650</f>
        <v>867.19</v>
      </c>
      <c r="E523" s="134">
        <f>'[2]Publikime AL'!E650</f>
        <v>25.503057307143081</v>
      </c>
      <c r="I523" s="12"/>
    </row>
    <row r="524" spans="1:9" x14ac:dyDescent="0.25">
      <c r="A524" s="10"/>
      <c r="C524" s="133">
        <v>40</v>
      </c>
      <c r="D524" s="134">
        <f>'[2]Publikime AL'!D651</f>
        <v>869.93</v>
      </c>
      <c r="E524" s="134">
        <f>'[2]Publikime AL'!E651</f>
        <v>26.271837837143266</v>
      </c>
      <c r="I524" s="12"/>
    </row>
    <row r="525" spans="1:9" x14ac:dyDescent="0.25">
      <c r="A525" s="10"/>
      <c r="C525" s="133">
        <v>41</v>
      </c>
      <c r="D525" s="134">
        <f>'[2]Publikime AL'!D652</f>
        <v>953.16</v>
      </c>
      <c r="E525" s="134">
        <f>'[2]Publikime AL'!E652</f>
        <v>22.945465627142767</v>
      </c>
      <c r="I525" s="12"/>
    </row>
    <row r="526" spans="1:9" x14ac:dyDescent="0.25">
      <c r="A526" s="10"/>
      <c r="C526" s="133">
        <v>42</v>
      </c>
      <c r="D526" s="134">
        <f>'[2]Publikime AL'!D653</f>
        <v>949.2</v>
      </c>
      <c r="E526" s="134">
        <f>'[2]Publikime AL'!E653</f>
        <v>22.607414317142911</v>
      </c>
      <c r="I526" s="12"/>
    </row>
    <row r="527" spans="1:9" x14ac:dyDescent="0.25">
      <c r="A527" s="10"/>
      <c r="C527" s="133">
        <v>43</v>
      </c>
      <c r="D527" s="134">
        <f>'[2]Publikime AL'!D654</f>
        <v>1012.61</v>
      </c>
      <c r="E527" s="134">
        <f>'[2]Publikime AL'!E654</f>
        <v>29.792872967142785</v>
      </c>
      <c r="I527" s="12"/>
    </row>
    <row r="528" spans="1:9" x14ac:dyDescent="0.25">
      <c r="A528" s="10"/>
      <c r="C528" s="133">
        <v>44</v>
      </c>
      <c r="D528" s="134">
        <f>'[2]Publikime AL'!D655</f>
        <v>1183.27</v>
      </c>
      <c r="E528" s="134">
        <f>'[2]Publikime AL'!E655</f>
        <v>34.781600267142949</v>
      </c>
      <c r="I528" s="12"/>
    </row>
    <row r="529" spans="1:9" x14ac:dyDescent="0.25">
      <c r="A529" s="10"/>
      <c r="C529" s="133">
        <v>45</v>
      </c>
      <c r="D529" s="134">
        <f>'[2]Publikime AL'!D656</f>
        <v>1178.01</v>
      </c>
      <c r="E529" s="134">
        <f>'[2]Publikime AL'!E656</f>
        <v>32.680369567143089</v>
      </c>
      <c r="I529" s="12"/>
    </row>
    <row r="530" spans="1:9" x14ac:dyDescent="0.25">
      <c r="A530" s="10"/>
      <c r="C530" s="133">
        <v>46</v>
      </c>
      <c r="D530" s="134">
        <f>'[2]Publikime AL'!D657</f>
        <v>1084.94</v>
      </c>
      <c r="E530" s="134">
        <f>'[2]Publikime AL'!E657</f>
        <v>31.98035339714238</v>
      </c>
      <c r="I530" s="12"/>
    </row>
    <row r="531" spans="1:9" x14ac:dyDescent="0.25">
      <c r="A531" s="10"/>
      <c r="C531" s="133">
        <v>47</v>
      </c>
      <c r="D531" s="134">
        <f>'[2]Publikime AL'!D658</f>
        <v>955.95</v>
      </c>
      <c r="E531" s="134">
        <f>'[2]Publikime AL'!E658</f>
        <v>29.943442807142674</v>
      </c>
      <c r="I531" s="12"/>
    </row>
    <row r="532" spans="1:9" x14ac:dyDescent="0.25">
      <c r="A532" s="10"/>
      <c r="C532" s="133">
        <v>48</v>
      </c>
      <c r="D532" s="134">
        <f>'[2]Publikime AL'!D659</f>
        <v>808.01</v>
      </c>
      <c r="E532" s="134">
        <f>'[2]Publikime AL'!E659</f>
        <v>25.814539467142595</v>
      </c>
      <c r="I532" s="12"/>
    </row>
    <row r="533" spans="1:9" x14ac:dyDescent="0.25">
      <c r="A533" s="10"/>
      <c r="C533" s="133">
        <v>49</v>
      </c>
      <c r="D533" s="134">
        <f>'[2]Publikime AL'!D660</f>
        <v>625.84</v>
      </c>
      <c r="E533" s="134">
        <f>'[2]Publikime AL'!E660</f>
        <v>14.919241797142718</v>
      </c>
      <c r="I533" s="12"/>
    </row>
    <row r="534" spans="1:9" x14ac:dyDescent="0.25">
      <c r="A534" s="10"/>
      <c r="C534" s="133">
        <v>50</v>
      </c>
      <c r="D534" s="134">
        <f>'[2]Publikime AL'!D661</f>
        <v>561.09</v>
      </c>
      <c r="E534" s="134">
        <f>'[2]Publikime AL'!E661</f>
        <v>14.461382887143145</v>
      </c>
      <c r="I534" s="12"/>
    </row>
    <row r="535" spans="1:9" x14ac:dyDescent="0.25">
      <c r="A535" s="10"/>
      <c r="C535" s="133">
        <v>51</v>
      </c>
      <c r="D535" s="134">
        <f>'[2]Publikime AL'!D662</f>
        <v>536.17999999999995</v>
      </c>
      <c r="E535" s="134">
        <f>'[2]Publikime AL'!E662</f>
        <v>12.361335007143111</v>
      </c>
      <c r="I535" s="12"/>
    </row>
    <row r="536" spans="1:9" x14ac:dyDescent="0.25">
      <c r="A536" s="10"/>
      <c r="C536" s="133">
        <v>52</v>
      </c>
      <c r="D536" s="134">
        <f>'[2]Publikime AL'!D663</f>
        <v>535.79</v>
      </c>
      <c r="E536" s="134">
        <f>'[2]Publikime AL'!E663</f>
        <v>16.06101623714278</v>
      </c>
      <c r="I536" s="12"/>
    </row>
    <row r="537" spans="1:9" x14ac:dyDescent="0.25">
      <c r="A537" s="10"/>
      <c r="C537" s="133">
        <v>53</v>
      </c>
      <c r="D537" s="134">
        <f>'[2]Publikime AL'!D664</f>
        <v>547.97</v>
      </c>
      <c r="E537" s="134">
        <f>'[2]Publikime AL'!E664</f>
        <v>14.568843987143282</v>
      </c>
      <c r="I537" s="12"/>
    </row>
    <row r="538" spans="1:9" x14ac:dyDescent="0.25">
      <c r="A538" s="10"/>
      <c r="C538" s="133">
        <v>54</v>
      </c>
      <c r="D538" s="134">
        <f>'[2]Publikime AL'!D665</f>
        <v>590.88</v>
      </c>
      <c r="E538" s="134">
        <f>'[2]Publikime AL'!E665</f>
        <v>13.589425917142876</v>
      </c>
      <c r="I538" s="12"/>
    </row>
    <row r="539" spans="1:9" x14ac:dyDescent="0.25">
      <c r="A539" s="10"/>
      <c r="C539" s="133">
        <v>55</v>
      </c>
      <c r="D539" s="134">
        <f>'[2]Publikime AL'!D666</f>
        <v>714.31</v>
      </c>
      <c r="E539" s="134">
        <f>'[2]Publikime AL'!E666</f>
        <v>26.762877777143103</v>
      </c>
      <c r="I539" s="12"/>
    </row>
    <row r="540" spans="1:9" x14ac:dyDescent="0.25">
      <c r="A540" s="10"/>
      <c r="C540" s="133">
        <v>56</v>
      </c>
      <c r="D540" s="134">
        <f>'[2]Publikime AL'!D667</f>
        <v>885.83</v>
      </c>
      <c r="E540" s="134">
        <f>'[2]Publikime AL'!E667</f>
        <v>20.101099157143381</v>
      </c>
      <c r="I540" s="12"/>
    </row>
    <row r="541" spans="1:9" x14ac:dyDescent="0.25">
      <c r="A541" s="10"/>
      <c r="C541" s="133">
        <v>57</v>
      </c>
      <c r="D541" s="134">
        <f>'[2]Publikime AL'!D668</f>
        <v>941.27</v>
      </c>
      <c r="E541" s="134">
        <f>'[2]Publikime AL'!E668</f>
        <v>19.117338217142787</v>
      </c>
      <c r="I541" s="12"/>
    </row>
    <row r="542" spans="1:9" ht="15.75" customHeight="1" x14ac:dyDescent="0.25">
      <c r="A542" s="10"/>
      <c r="C542" s="133">
        <v>58</v>
      </c>
      <c r="D542" s="134">
        <f>'[2]Publikime AL'!D669</f>
        <v>893.52</v>
      </c>
      <c r="E542" s="134">
        <f>'[2]Publikime AL'!E669</f>
        <v>16.196932187142465</v>
      </c>
      <c r="I542" s="12"/>
    </row>
    <row r="543" spans="1:9" x14ac:dyDescent="0.25">
      <c r="A543" s="10"/>
      <c r="C543" s="133">
        <v>59</v>
      </c>
      <c r="D543" s="134">
        <f>'[2]Publikime AL'!D670</f>
        <v>833.45</v>
      </c>
      <c r="E543" s="134">
        <f>'[2]Publikime AL'!E670</f>
        <v>16.378301627142719</v>
      </c>
      <c r="I543" s="12"/>
    </row>
    <row r="544" spans="1:9" x14ac:dyDescent="0.25">
      <c r="A544" s="10"/>
      <c r="C544" s="133">
        <v>60</v>
      </c>
      <c r="D544" s="134">
        <f>'[2]Publikime AL'!D671</f>
        <v>751.71</v>
      </c>
      <c r="E544" s="134">
        <f>'[2]Publikime AL'!E671</f>
        <v>18.875533687142934</v>
      </c>
      <c r="I544" s="12"/>
    </row>
    <row r="545" spans="1:9" x14ac:dyDescent="0.25">
      <c r="A545" s="10"/>
      <c r="C545" s="133">
        <v>61</v>
      </c>
      <c r="D545" s="134">
        <f>'[2]Publikime AL'!D672</f>
        <v>740.74</v>
      </c>
      <c r="E545" s="134">
        <f>'[2]Publikime AL'!E672</f>
        <v>25.03174216714342</v>
      </c>
      <c r="I545" s="12"/>
    </row>
    <row r="546" spans="1:9" x14ac:dyDescent="0.25">
      <c r="A546" s="10"/>
      <c r="C546" s="133">
        <v>62</v>
      </c>
      <c r="D546" s="134">
        <f>'[2]Publikime AL'!D673</f>
        <v>801.78</v>
      </c>
      <c r="E546" s="134">
        <f>'[2]Publikime AL'!E673</f>
        <v>22.723300387143126</v>
      </c>
      <c r="I546" s="12"/>
    </row>
    <row r="547" spans="1:9" ht="15.75" customHeight="1" x14ac:dyDescent="0.25">
      <c r="A547" s="10"/>
      <c r="C547" s="133">
        <v>63</v>
      </c>
      <c r="D547" s="134">
        <f>'[2]Publikime AL'!D674</f>
        <v>801.67</v>
      </c>
      <c r="E547" s="134">
        <f>'[2]Publikime AL'!E674</f>
        <v>22.306589337142668</v>
      </c>
      <c r="I547" s="12"/>
    </row>
    <row r="548" spans="1:9" x14ac:dyDescent="0.25">
      <c r="A548" s="10"/>
      <c r="C548" s="133">
        <v>64</v>
      </c>
      <c r="D548" s="134">
        <f>'[2]Publikime AL'!D675</f>
        <v>795.25</v>
      </c>
      <c r="E548" s="134">
        <f>'[2]Publikime AL'!E675</f>
        <v>23.59662233714289</v>
      </c>
      <c r="I548" s="12"/>
    </row>
    <row r="549" spans="1:9" x14ac:dyDescent="0.25">
      <c r="A549" s="10"/>
      <c r="C549" s="133">
        <v>65</v>
      </c>
      <c r="D549" s="134">
        <f>'[2]Publikime AL'!D676</f>
        <v>821.34</v>
      </c>
      <c r="E549" s="134">
        <f>'[2]Publikime AL'!E676</f>
        <v>21.714329057143459</v>
      </c>
      <c r="I549" s="12"/>
    </row>
    <row r="550" spans="1:9" x14ac:dyDescent="0.25">
      <c r="A550" s="10"/>
      <c r="C550" s="133">
        <v>66</v>
      </c>
      <c r="D550" s="134">
        <f>'[2]Publikime AL'!D677</f>
        <v>861.95</v>
      </c>
      <c r="E550" s="134">
        <f>'[2]Publikime AL'!E677</f>
        <v>25.661911047143121</v>
      </c>
      <c r="I550" s="12"/>
    </row>
    <row r="551" spans="1:9" x14ac:dyDescent="0.25">
      <c r="A551" s="10"/>
      <c r="C551" s="133">
        <v>67</v>
      </c>
      <c r="D551" s="134">
        <f>'[2]Publikime AL'!D678</f>
        <v>964.89</v>
      </c>
      <c r="E551" s="134">
        <f>'[2]Publikime AL'!E678</f>
        <v>34.570199247143364</v>
      </c>
      <c r="I551" s="12"/>
    </row>
    <row r="552" spans="1:9" x14ac:dyDescent="0.25">
      <c r="A552" s="10"/>
      <c r="C552" s="133">
        <v>68</v>
      </c>
      <c r="D552" s="134">
        <f>'[2]Publikime AL'!D679</f>
        <v>1075.78</v>
      </c>
      <c r="E552" s="134">
        <f>'[2]Publikime AL'!E679</f>
        <v>35.462273887142828</v>
      </c>
      <c r="I552" s="12"/>
    </row>
    <row r="553" spans="1:9" ht="15.75" customHeight="1" x14ac:dyDescent="0.25">
      <c r="A553" s="10"/>
      <c r="C553" s="133">
        <v>69</v>
      </c>
      <c r="D553" s="134">
        <f>'[2]Publikime AL'!D680</f>
        <v>1108.71</v>
      </c>
      <c r="E553" s="134">
        <f>'[2]Publikime AL'!E680</f>
        <v>37.27945379714356</v>
      </c>
      <c r="I553" s="12"/>
    </row>
    <row r="554" spans="1:9" ht="15.75" customHeight="1" x14ac:dyDescent="0.25">
      <c r="A554" s="10"/>
      <c r="C554" s="133">
        <v>70</v>
      </c>
      <c r="D554" s="134">
        <f>'[2]Publikime AL'!D681</f>
        <v>1063.25</v>
      </c>
      <c r="E554" s="134">
        <f>'[2]Publikime AL'!E681</f>
        <v>30.061587277142962</v>
      </c>
      <c r="I554" s="12"/>
    </row>
    <row r="555" spans="1:9" x14ac:dyDescent="0.25">
      <c r="A555" s="10"/>
      <c r="C555" s="133">
        <v>71</v>
      </c>
      <c r="D555" s="134">
        <f>'[2]Publikime AL'!D682</f>
        <v>941.56</v>
      </c>
      <c r="E555" s="134">
        <f>'[2]Publikime AL'!E682</f>
        <v>22.786227747142675</v>
      </c>
      <c r="I555" s="12"/>
    </row>
    <row r="556" spans="1:9" x14ac:dyDescent="0.25">
      <c r="A556" s="10"/>
      <c r="C556" s="133">
        <v>72</v>
      </c>
      <c r="D556" s="134">
        <f>'[2]Publikime AL'!D683</f>
        <v>785.3</v>
      </c>
      <c r="E556" s="134">
        <f>'[2]Publikime AL'!E683</f>
        <v>19.642678257143643</v>
      </c>
      <c r="I556" s="12"/>
    </row>
    <row r="557" spans="1:9" x14ac:dyDescent="0.25">
      <c r="A557" s="10"/>
      <c r="C557" s="133">
        <v>73</v>
      </c>
      <c r="D557" s="134">
        <f>'[2]Publikime AL'!D684</f>
        <v>608.66</v>
      </c>
      <c r="E557" s="134">
        <f>'[2]Publikime AL'!E684</f>
        <v>20.434415157143121</v>
      </c>
      <c r="I557" s="12"/>
    </row>
    <row r="558" spans="1:9" x14ac:dyDescent="0.25">
      <c r="A558" s="10"/>
      <c r="C558" s="133">
        <v>74</v>
      </c>
      <c r="D558" s="134">
        <f>'[2]Publikime AL'!D685</f>
        <v>528.38</v>
      </c>
      <c r="E558" s="134">
        <f>'[2]Publikime AL'!E685</f>
        <v>20.953431327142766</v>
      </c>
      <c r="I558" s="12"/>
    </row>
    <row r="559" spans="1:9" x14ac:dyDescent="0.25">
      <c r="A559" s="10"/>
      <c r="C559" s="133">
        <v>75</v>
      </c>
      <c r="D559" s="134">
        <f>'[2]Publikime AL'!D686</f>
        <v>502.32</v>
      </c>
      <c r="E559" s="134">
        <f>'[2]Publikime AL'!E686</f>
        <v>20.2581740671435</v>
      </c>
      <c r="I559" s="12"/>
    </row>
    <row r="560" spans="1:9" x14ac:dyDescent="0.25">
      <c r="A560" s="10"/>
      <c r="C560" s="133">
        <v>76</v>
      </c>
      <c r="D560" s="134">
        <f>'[2]Publikime AL'!D687</f>
        <v>493</v>
      </c>
      <c r="E560" s="134">
        <f>'[2]Publikime AL'!E687</f>
        <v>18.704214017142817</v>
      </c>
      <c r="I560" s="12"/>
    </row>
    <row r="561" spans="1:9" x14ac:dyDescent="0.25">
      <c r="A561" s="10"/>
      <c r="C561" s="133">
        <v>77</v>
      </c>
      <c r="D561" s="134">
        <f>'[2]Publikime AL'!D688</f>
        <v>509.01</v>
      </c>
      <c r="E561" s="134">
        <f>'[2]Publikime AL'!E688</f>
        <v>19.582985627142762</v>
      </c>
      <c r="I561" s="12"/>
    </row>
    <row r="562" spans="1:9" x14ac:dyDescent="0.25">
      <c r="A562" s="10"/>
      <c r="C562" s="133">
        <v>78</v>
      </c>
      <c r="D562" s="134">
        <f>'[2]Publikime AL'!D689</f>
        <v>560.95000000000005</v>
      </c>
      <c r="E562" s="134">
        <f>'[2]Publikime AL'!E689</f>
        <v>18.149070607143244</v>
      </c>
      <c r="I562" s="12"/>
    </row>
    <row r="563" spans="1:9" x14ac:dyDescent="0.25">
      <c r="A563" s="10"/>
      <c r="C563" s="133">
        <v>79</v>
      </c>
      <c r="D563" s="134">
        <f>'[2]Publikime AL'!D690</f>
        <v>673.96</v>
      </c>
      <c r="E563" s="134">
        <f>'[2]Publikime AL'!E690</f>
        <v>21.405278867143352</v>
      </c>
      <c r="I563" s="12"/>
    </row>
    <row r="564" spans="1:9" x14ac:dyDescent="0.25">
      <c r="A564" s="10"/>
      <c r="C564" s="133">
        <v>80</v>
      </c>
      <c r="D564" s="134">
        <f>'[2]Publikime AL'!D691</f>
        <v>849.73</v>
      </c>
      <c r="E564" s="134">
        <f>'[2]Publikime AL'!E691</f>
        <v>22.185928377142545</v>
      </c>
      <c r="I564" s="12"/>
    </row>
    <row r="565" spans="1:9" x14ac:dyDescent="0.25">
      <c r="A565" s="10"/>
      <c r="C565" s="133">
        <v>81</v>
      </c>
      <c r="D565" s="134">
        <f>'[2]Publikime AL'!D692</f>
        <v>944.94</v>
      </c>
      <c r="E565" s="134">
        <f>'[2]Publikime AL'!E692</f>
        <v>20.000521097142837</v>
      </c>
      <c r="I565" s="12"/>
    </row>
    <row r="566" spans="1:9" x14ac:dyDescent="0.25">
      <c r="A566" s="10"/>
      <c r="C566" s="133">
        <v>82</v>
      </c>
      <c r="D566" s="134">
        <f>'[2]Publikime AL'!D693</f>
        <v>915.83</v>
      </c>
      <c r="E566" s="134">
        <f>'[2]Publikime AL'!E693</f>
        <v>18.500794417143425</v>
      </c>
      <c r="I566" s="12"/>
    </row>
    <row r="567" spans="1:9" x14ac:dyDescent="0.25">
      <c r="A567" s="10"/>
      <c r="C567" s="133">
        <v>83</v>
      </c>
      <c r="D567" s="134">
        <f>'[2]Publikime AL'!D694</f>
        <v>838.59</v>
      </c>
      <c r="E567" s="134">
        <f>'[2]Publikime AL'!E694</f>
        <v>18.092384457142771</v>
      </c>
      <c r="I567" s="12"/>
    </row>
    <row r="568" spans="1:9" x14ac:dyDescent="0.25">
      <c r="A568" s="10"/>
      <c r="C568" s="133">
        <v>84</v>
      </c>
      <c r="D568" s="134">
        <f>'[2]Publikime AL'!D695</f>
        <v>763.38</v>
      </c>
      <c r="E568" s="134">
        <f>'[2]Publikime AL'!E695</f>
        <v>20.959074957142548</v>
      </c>
      <c r="I568" s="12"/>
    </row>
    <row r="569" spans="1:9" x14ac:dyDescent="0.25">
      <c r="A569" s="10"/>
      <c r="C569" s="133">
        <v>85</v>
      </c>
      <c r="D569" s="134">
        <f>'[2]Publikime AL'!D696</f>
        <v>768.67</v>
      </c>
      <c r="E569" s="134">
        <f>'[2]Publikime AL'!E696</f>
        <v>23.341433187142684</v>
      </c>
      <c r="I569" s="12"/>
    </row>
    <row r="570" spans="1:9" x14ac:dyDescent="0.25">
      <c r="A570" s="10"/>
      <c r="C570" s="133">
        <v>86</v>
      </c>
      <c r="D570" s="134">
        <f>'[2]Publikime AL'!D697</f>
        <v>813.41</v>
      </c>
      <c r="E570" s="134">
        <f>'[2]Publikime AL'!E697</f>
        <v>19.990750637142582</v>
      </c>
      <c r="I570" s="12"/>
    </row>
    <row r="571" spans="1:9" x14ac:dyDescent="0.25">
      <c r="A571" s="10"/>
      <c r="C571" s="133">
        <v>87</v>
      </c>
      <c r="D571" s="134">
        <f>'[2]Publikime AL'!D698</f>
        <v>812.81</v>
      </c>
      <c r="E571" s="134">
        <f>'[2]Publikime AL'!E698</f>
        <v>23.622406257142984</v>
      </c>
      <c r="I571" s="12"/>
    </row>
    <row r="572" spans="1:9" x14ac:dyDescent="0.25">
      <c r="A572" s="10"/>
      <c r="C572" s="133">
        <v>88</v>
      </c>
      <c r="D572" s="134">
        <f>'[2]Publikime AL'!D699</f>
        <v>810.33</v>
      </c>
      <c r="E572" s="134">
        <f>'[2]Publikime AL'!E699</f>
        <v>24.490106247142421</v>
      </c>
      <c r="I572" s="12"/>
    </row>
    <row r="573" spans="1:9" x14ac:dyDescent="0.25">
      <c r="A573" s="10"/>
      <c r="C573" s="133">
        <v>89</v>
      </c>
      <c r="D573" s="134">
        <f>'[2]Publikime AL'!D700</f>
        <v>907.74</v>
      </c>
      <c r="E573" s="134">
        <f>'[2]Publikime AL'!E700</f>
        <v>25.784885317143335</v>
      </c>
      <c r="I573" s="12"/>
    </row>
    <row r="574" spans="1:9" x14ac:dyDescent="0.25">
      <c r="A574" s="10"/>
      <c r="C574" s="133">
        <v>90</v>
      </c>
      <c r="D574" s="134">
        <f>'[2]Publikime AL'!D701</f>
        <v>967.72</v>
      </c>
      <c r="E574" s="134">
        <f>'[2]Publikime AL'!E701</f>
        <v>31.895072187143114</v>
      </c>
      <c r="I574" s="12"/>
    </row>
    <row r="575" spans="1:9" x14ac:dyDescent="0.25">
      <c r="A575" s="10"/>
      <c r="C575" s="133">
        <v>91</v>
      </c>
      <c r="D575" s="134">
        <f>'[2]Publikime AL'!D702</f>
        <v>1047.1300000000001</v>
      </c>
      <c r="E575" s="134">
        <f>'[2]Publikime AL'!E702</f>
        <v>38.836827327142373</v>
      </c>
      <c r="I575" s="12"/>
    </row>
    <row r="576" spans="1:9" x14ac:dyDescent="0.25">
      <c r="A576" s="10"/>
      <c r="C576" s="133">
        <v>92</v>
      </c>
      <c r="D576" s="134">
        <f>'[2]Publikime AL'!D703</f>
        <v>1164.2</v>
      </c>
      <c r="E576" s="134">
        <f>'[2]Publikime AL'!E703</f>
        <v>37.13254525714342</v>
      </c>
      <c r="I576" s="12"/>
    </row>
    <row r="577" spans="1:9" x14ac:dyDescent="0.25">
      <c r="A577" s="10"/>
      <c r="C577" s="133">
        <v>93</v>
      </c>
      <c r="D577" s="134">
        <f>'[2]Publikime AL'!D704</f>
        <v>1199.77</v>
      </c>
      <c r="E577" s="134">
        <f>'[2]Publikime AL'!E704</f>
        <v>33.915227847142205</v>
      </c>
      <c r="I577" s="12"/>
    </row>
    <row r="578" spans="1:9" x14ac:dyDescent="0.25">
      <c r="A578" s="10"/>
      <c r="C578" s="133">
        <v>94</v>
      </c>
      <c r="D578" s="134">
        <f>'[2]Publikime AL'!D705</f>
        <v>1059.79</v>
      </c>
      <c r="E578" s="134">
        <f>'[2]Publikime AL'!E705</f>
        <v>32.457903207142635</v>
      </c>
      <c r="I578" s="12"/>
    </row>
    <row r="579" spans="1:9" x14ac:dyDescent="0.25">
      <c r="A579" s="10"/>
      <c r="C579" s="133">
        <v>95</v>
      </c>
      <c r="D579" s="134">
        <f>'[2]Publikime AL'!D706</f>
        <v>913.1</v>
      </c>
      <c r="E579" s="134">
        <f>'[2]Publikime AL'!E706</f>
        <v>27.689387817143142</v>
      </c>
      <c r="I579" s="12"/>
    </row>
    <row r="580" spans="1:9" x14ac:dyDescent="0.25">
      <c r="A580" s="10"/>
      <c r="C580" s="133">
        <v>96</v>
      </c>
      <c r="D580" s="134">
        <f>'[2]Publikime AL'!D707</f>
        <v>746.62</v>
      </c>
      <c r="E580" s="134">
        <f>'[2]Publikime AL'!E707</f>
        <v>14.379275707142824</v>
      </c>
      <c r="I580" s="12"/>
    </row>
    <row r="581" spans="1:9" x14ac:dyDescent="0.25">
      <c r="A581" s="10"/>
      <c r="C581" s="133">
        <v>97</v>
      </c>
      <c r="D581" s="134">
        <f>'[2]Publikime AL'!D708</f>
        <v>613.35</v>
      </c>
      <c r="E581" s="134">
        <f>'[2]Publikime AL'!E708</f>
        <v>25.254471377142863</v>
      </c>
      <c r="I581" s="12"/>
    </row>
    <row r="582" spans="1:9" x14ac:dyDescent="0.25">
      <c r="A582" s="10"/>
      <c r="C582" s="133">
        <v>98</v>
      </c>
      <c r="D582" s="134">
        <f>'[2]Publikime AL'!D709</f>
        <v>549.46</v>
      </c>
      <c r="E582" s="134">
        <f>'[2]Publikime AL'!E709</f>
        <v>23.213305647142874</v>
      </c>
      <c r="I582" s="12"/>
    </row>
    <row r="583" spans="1:9" x14ac:dyDescent="0.25">
      <c r="A583" s="10"/>
      <c r="C583" s="133">
        <v>99</v>
      </c>
      <c r="D583" s="134">
        <f>'[2]Publikime AL'!D710</f>
        <v>507.25</v>
      </c>
      <c r="E583" s="134">
        <f>'[2]Publikime AL'!E710</f>
        <v>20.979006537142823</v>
      </c>
      <c r="I583" s="12"/>
    </row>
    <row r="584" spans="1:9" x14ac:dyDescent="0.25">
      <c r="A584" s="10"/>
      <c r="C584" s="133">
        <v>100</v>
      </c>
      <c r="D584" s="134">
        <f>'[2]Publikime AL'!D711</f>
        <v>502.93</v>
      </c>
      <c r="E584" s="134">
        <f>'[2]Publikime AL'!E711</f>
        <v>21.721704937142931</v>
      </c>
      <c r="I584" s="12"/>
    </row>
    <row r="585" spans="1:9" x14ac:dyDescent="0.25">
      <c r="A585" s="10"/>
      <c r="C585" s="133">
        <v>101</v>
      </c>
      <c r="D585" s="134">
        <f>'[2]Publikime AL'!D712</f>
        <v>514.24</v>
      </c>
      <c r="E585" s="134">
        <f>'[2]Publikime AL'!E712</f>
        <v>23.211732277142687</v>
      </c>
      <c r="I585" s="12"/>
    </row>
    <row r="586" spans="1:9" x14ac:dyDescent="0.25">
      <c r="A586" s="10"/>
      <c r="C586" s="133">
        <v>102</v>
      </c>
      <c r="D586" s="134">
        <f>'[2]Publikime AL'!D713</f>
        <v>559.34</v>
      </c>
      <c r="E586" s="134">
        <f>'[2]Publikime AL'!E713</f>
        <v>26.611849207142541</v>
      </c>
      <c r="I586" s="12"/>
    </row>
    <row r="587" spans="1:9" x14ac:dyDescent="0.25">
      <c r="A587" s="10"/>
      <c r="C587" s="133">
        <v>103</v>
      </c>
      <c r="D587" s="134">
        <f>'[2]Publikime AL'!D714</f>
        <v>638.94000000000005</v>
      </c>
      <c r="E587" s="134">
        <f>'[2]Publikime AL'!E714</f>
        <v>29.604045587142764</v>
      </c>
      <c r="I587" s="12"/>
    </row>
    <row r="588" spans="1:9" x14ac:dyDescent="0.25">
      <c r="A588" s="10"/>
      <c r="C588" s="133">
        <v>104</v>
      </c>
      <c r="D588" s="134">
        <f>'[2]Publikime AL'!D715</f>
        <v>767.23</v>
      </c>
      <c r="E588" s="134">
        <f>'[2]Publikime AL'!E715</f>
        <v>30.460672667142717</v>
      </c>
      <c r="I588" s="12"/>
    </row>
    <row r="589" spans="1:9" x14ac:dyDescent="0.25">
      <c r="A589" s="10"/>
      <c r="C589" s="133">
        <v>105</v>
      </c>
      <c r="D589" s="134">
        <f>'[2]Publikime AL'!D716</f>
        <v>853.38</v>
      </c>
      <c r="E589" s="134">
        <f>'[2]Publikime AL'!E716</f>
        <v>24.634923127142656</v>
      </c>
      <c r="I589" s="12"/>
    </row>
    <row r="590" spans="1:9" x14ac:dyDescent="0.25">
      <c r="A590" s="10"/>
      <c r="C590" s="133">
        <v>106</v>
      </c>
      <c r="D590" s="134">
        <f>'[2]Publikime AL'!D717</f>
        <v>870.7</v>
      </c>
      <c r="E590" s="134">
        <f>'[2]Publikime AL'!E717</f>
        <v>23.421362637142693</v>
      </c>
      <c r="I590" s="12"/>
    </row>
    <row r="591" spans="1:9" x14ac:dyDescent="0.25">
      <c r="A591" s="10"/>
      <c r="C591" s="133">
        <v>107</v>
      </c>
      <c r="D591" s="134">
        <f>'[2]Publikime AL'!D718</f>
        <v>805.51</v>
      </c>
      <c r="E591" s="134">
        <f>'[2]Publikime AL'!E718</f>
        <v>20.206981467142668</v>
      </c>
      <c r="I591" s="12"/>
    </row>
    <row r="592" spans="1:9" x14ac:dyDescent="0.25">
      <c r="A592" s="10"/>
      <c r="C592" s="133">
        <v>108</v>
      </c>
      <c r="D592" s="134">
        <f>'[2]Publikime AL'!D719</f>
        <v>844.16</v>
      </c>
      <c r="E592" s="134">
        <f>'[2]Publikime AL'!E719</f>
        <v>20.075008837142605</v>
      </c>
      <c r="I592" s="12"/>
    </row>
    <row r="593" spans="1:9" x14ac:dyDescent="0.25">
      <c r="A593" s="10"/>
      <c r="C593" s="133">
        <v>109</v>
      </c>
      <c r="D593" s="134">
        <f>'[2]Publikime AL'!D720</f>
        <v>831.66</v>
      </c>
      <c r="E593" s="134">
        <f>'[2]Publikime AL'!E720</f>
        <v>19.783660747142676</v>
      </c>
      <c r="I593" s="12"/>
    </row>
    <row r="594" spans="1:9" x14ac:dyDescent="0.25">
      <c r="A594" s="10"/>
      <c r="C594" s="133">
        <v>110</v>
      </c>
      <c r="D594" s="134">
        <f>'[2]Publikime AL'!D721</f>
        <v>781.86</v>
      </c>
      <c r="E594" s="134">
        <f>'[2]Publikime AL'!E721</f>
        <v>18.860939197143125</v>
      </c>
      <c r="I594" s="12"/>
    </row>
    <row r="595" spans="1:9" x14ac:dyDescent="0.25">
      <c r="A595" s="10"/>
      <c r="C595" s="133">
        <v>111</v>
      </c>
      <c r="D595" s="134">
        <f>'[2]Publikime AL'!D722</f>
        <v>760.91</v>
      </c>
      <c r="E595" s="134">
        <f>'[2]Publikime AL'!E722</f>
        <v>20.160078697142808</v>
      </c>
      <c r="I595" s="12"/>
    </row>
    <row r="596" spans="1:9" x14ac:dyDescent="0.25">
      <c r="A596" s="10"/>
      <c r="C596" s="133">
        <v>112</v>
      </c>
      <c r="D596" s="134">
        <f>'[2]Publikime AL'!D723</f>
        <v>747.05</v>
      </c>
      <c r="E596" s="134">
        <f>'[2]Publikime AL'!E723</f>
        <v>18.079470077142901</v>
      </c>
      <c r="I596" s="12"/>
    </row>
    <row r="597" spans="1:9" x14ac:dyDescent="0.25">
      <c r="A597" s="10"/>
      <c r="C597" s="133">
        <v>113</v>
      </c>
      <c r="D597" s="134">
        <f>'[2]Publikime AL'!D724</f>
        <v>768.25</v>
      </c>
      <c r="E597" s="134">
        <f>'[2]Publikime AL'!E724</f>
        <v>18.408361947143248</v>
      </c>
      <c r="I597" s="12"/>
    </row>
    <row r="598" spans="1:9" x14ac:dyDescent="0.25">
      <c r="A598" s="10"/>
      <c r="C598" s="133">
        <v>114</v>
      </c>
      <c r="D598" s="134">
        <f>'[2]Publikime AL'!D725</f>
        <v>834.24</v>
      </c>
      <c r="E598" s="134">
        <f>'[2]Publikime AL'!E725</f>
        <v>23.291389877142137</v>
      </c>
      <c r="I598" s="12"/>
    </row>
    <row r="599" spans="1:9" x14ac:dyDescent="0.25">
      <c r="A599" s="10"/>
      <c r="C599" s="133">
        <v>115</v>
      </c>
      <c r="D599" s="134">
        <f>'[2]Publikime AL'!D726</f>
        <v>901.79</v>
      </c>
      <c r="E599" s="134">
        <f>'[2]Publikime AL'!E726</f>
        <v>29.953358057143078</v>
      </c>
      <c r="I599" s="12"/>
    </row>
    <row r="600" spans="1:9" x14ac:dyDescent="0.25">
      <c r="A600" s="10"/>
      <c r="C600" s="133">
        <v>116</v>
      </c>
      <c r="D600" s="134">
        <f>'[2]Publikime AL'!D727</f>
        <v>1023.19</v>
      </c>
      <c r="E600" s="134">
        <f>'[2]Publikime AL'!E727</f>
        <v>41.320641647141883</v>
      </c>
      <c r="I600" s="12"/>
    </row>
    <row r="601" spans="1:9" x14ac:dyDescent="0.25">
      <c r="A601" s="10"/>
      <c r="C601" s="133">
        <v>117</v>
      </c>
      <c r="D601" s="134">
        <f>'[2]Publikime AL'!D728</f>
        <v>1089.3900000000001</v>
      </c>
      <c r="E601" s="134">
        <f>'[2]Publikime AL'!E728</f>
        <v>44.13596427714333</v>
      </c>
      <c r="I601" s="12"/>
    </row>
    <row r="602" spans="1:9" x14ac:dyDescent="0.25">
      <c r="A602" s="10"/>
      <c r="C602" s="133">
        <v>118</v>
      </c>
      <c r="D602" s="134">
        <f>'[2]Publikime AL'!D729</f>
        <v>1034.1400000000001</v>
      </c>
      <c r="E602" s="134">
        <f>'[2]Publikime AL'!E729</f>
        <v>40.294099317142809</v>
      </c>
      <c r="I602" s="12"/>
    </row>
    <row r="603" spans="1:9" x14ac:dyDescent="0.25">
      <c r="A603" s="10"/>
      <c r="C603" s="133">
        <v>119</v>
      </c>
      <c r="D603" s="134">
        <f>'[2]Publikime AL'!D730</f>
        <v>962.3</v>
      </c>
      <c r="E603" s="134">
        <f>'[2]Publikime AL'!E730</f>
        <v>30.721091667143128</v>
      </c>
      <c r="I603" s="12"/>
    </row>
    <row r="604" spans="1:9" x14ac:dyDescent="0.25">
      <c r="A604" s="10"/>
      <c r="C604" s="133">
        <v>120</v>
      </c>
      <c r="D604" s="134">
        <f>'[2]Publikime AL'!D731</f>
        <v>807.47</v>
      </c>
      <c r="E604" s="134">
        <f>'[2]Publikime AL'!E731</f>
        <v>21.860318827142805</v>
      </c>
      <c r="I604" s="12"/>
    </row>
    <row r="605" spans="1:9" x14ac:dyDescent="0.25">
      <c r="A605" s="10"/>
      <c r="C605" s="133">
        <v>121</v>
      </c>
      <c r="D605" s="134">
        <f>'[2]Publikime AL'!D732</f>
        <v>696.36</v>
      </c>
      <c r="E605" s="134">
        <f>'[2]Publikime AL'!E732</f>
        <v>21.781186897142788</v>
      </c>
      <c r="I605" s="12"/>
    </row>
    <row r="606" spans="1:9" x14ac:dyDescent="0.25">
      <c r="A606" s="10"/>
      <c r="C606" s="133">
        <v>122</v>
      </c>
      <c r="D606" s="134">
        <f>'[2]Publikime AL'!D733</f>
        <v>601.25</v>
      </c>
      <c r="E606" s="134">
        <f>'[2]Publikime AL'!E733</f>
        <v>23.812828257143224</v>
      </c>
      <c r="I606" s="12"/>
    </row>
    <row r="607" spans="1:9" x14ac:dyDescent="0.25">
      <c r="A607" s="10"/>
      <c r="C607" s="133">
        <v>123</v>
      </c>
      <c r="D607" s="134">
        <f>'[2]Publikime AL'!D734</f>
        <v>561.77</v>
      </c>
      <c r="E607" s="134">
        <f>'[2]Publikime AL'!E734</f>
        <v>21.904296537142727</v>
      </c>
      <c r="I607" s="12"/>
    </row>
    <row r="608" spans="1:9" x14ac:dyDescent="0.25">
      <c r="A608" s="10"/>
      <c r="C608" s="133">
        <v>124</v>
      </c>
      <c r="D608" s="134">
        <f>'[2]Publikime AL'!D735</f>
        <v>554.05999999999995</v>
      </c>
      <c r="E608" s="134">
        <f>'[2]Publikime AL'!E735</f>
        <v>21.37908251714282</v>
      </c>
      <c r="I608" s="12"/>
    </row>
    <row r="609" spans="1:9" ht="15.75" customHeight="1" x14ac:dyDescent="0.25">
      <c r="A609" s="10"/>
      <c r="C609" s="133">
        <v>125</v>
      </c>
      <c r="D609" s="134">
        <f>'[2]Publikime AL'!D736</f>
        <v>555.16</v>
      </c>
      <c r="E609" s="134">
        <f>'[2]Publikime AL'!E736</f>
        <v>20.751923337142898</v>
      </c>
      <c r="I609" s="12"/>
    </row>
    <row r="610" spans="1:9" x14ac:dyDescent="0.25">
      <c r="A610" s="10"/>
      <c r="C610" s="133">
        <v>126</v>
      </c>
      <c r="D610" s="134">
        <f>'[2]Publikime AL'!D737</f>
        <v>572.86</v>
      </c>
      <c r="E610" s="134">
        <f>'[2]Publikime AL'!E737</f>
        <v>24.55025459714318</v>
      </c>
      <c r="I610" s="12"/>
    </row>
    <row r="611" spans="1:9" x14ac:dyDescent="0.25">
      <c r="A611" s="10"/>
      <c r="C611" s="133">
        <v>127</v>
      </c>
      <c r="D611" s="134">
        <f>'[2]Publikime AL'!D738</f>
        <v>649.44000000000005</v>
      </c>
      <c r="E611" s="134">
        <f>'[2]Publikime AL'!E738</f>
        <v>25.89689084714314</v>
      </c>
      <c r="I611" s="12"/>
    </row>
    <row r="612" spans="1:9" x14ac:dyDescent="0.25">
      <c r="A612" s="10"/>
      <c r="C612" s="133">
        <v>128</v>
      </c>
      <c r="D612" s="134">
        <f>'[2]Publikime AL'!D739</f>
        <v>754.25</v>
      </c>
      <c r="E612" s="134">
        <f>'[2]Publikime AL'!E739</f>
        <v>26.643475017143373</v>
      </c>
      <c r="I612" s="12"/>
    </row>
    <row r="613" spans="1:9" x14ac:dyDescent="0.25">
      <c r="A613" s="10"/>
      <c r="C613" s="133">
        <v>129</v>
      </c>
      <c r="D613" s="134">
        <f>'[2]Publikime AL'!D740</f>
        <v>880.76</v>
      </c>
      <c r="E613" s="134">
        <f>'[2]Publikime AL'!E740</f>
        <v>28.923042957142343</v>
      </c>
      <c r="I613" s="12"/>
    </row>
    <row r="614" spans="1:9" x14ac:dyDescent="0.25">
      <c r="A614" s="10"/>
      <c r="C614" s="133">
        <v>130</v>
      </c>
      <c r="D614" s="134">
        <f>'[2]Publikime AL'!D741</f>
        <v>933.41</v>
      </c>
      <c r="E614" s="134">
        <f>'[2]Publikime AL'!E741</f>
        <v>27.208917987142513</v>
      </c>
      <c r="I614" s="12"/>
    </row>
    <row r="615" spans="1:9" x14ac:dyDescent="0.25">
      <c r="A615" s="10"/>
      <c r="C615" s="133">
        <v>131</v>
      </c>
      <c r="D615" s="134">
        <f>'[2]Publikime AL'!D742</f>
        <v>931.28</v>
      </c>
      <c r="E615" s="134">
        <f>'[2]Publikime AL'!E742</f>
        <v>23.085454257142146</v>
      </c>
      <c r="I615" s="12"/>
    </row>
    <row r="616" spans="1:9" x14ac:dyDescent="0.25">
      <c r="A616" s="10"/>
      <c r="C616" s="133">
        <v>132</v>
      </c>
      <c r="D616" s="134">
        <f>'[2]Publikime AL'!D743</f>
        <v>942.85</v>
      </c>
      <c r="E616" s="134">
        <f>'[2]Publikime AL'!E743</f>
        <v>22.535309817142661</v>
      </c>
      <c r="I616" s="12"/>
    </row>
    <row r="617" spans="1:9" x14ac:dyDescent="0.25">
      <c r="A617" s="10"/>
      <c r="C617" s="133">
        <v>133</v>
      </c>
      <c r="D617" s="134">
        <f>'[2]Publikime AL'!D744</f>
        <v>925.28</v>
      </c>
      <c r="E617" s="134">
        <f>'[2]Publikime AL'!E744</f>
        <v>23.603219387142872</v>
      </c>
      <c r="I617" s="12"/>
    </row>
    <row r="618" spans="1:9" x14ac:dyDescent="0.25">
      <c r="A618" s="10"/>
      <c r="C618" s="133">
        <v>134</v>
      </c>
      <c r="D618" s="134">
        <f>'[2]Publikime AL'!D745</f>
        <v>889.11</v>
      </c>
      <c r="E618" s="134">
        <f>'[2]Publikime AL'!E745</f>
        <v>23.719093777141552</v>
      </c>
      <c r="I618" s="12"/>
    </row>
    <row r="619" spans="1:9" x14ac:dyDescent="0.25">
      <c r="A619" s="10"/>
      <c r="C619" s="133">
        <v>135</v>
      </c>
      <c r="D619" s="134">
        <f>'[2]Publikime AL'!D746</f>
        <v>905.32</v>
      </c>
      <c r="E619" s="134">
        <f>'[2]Publikime AL'!E746</f>
        <v>25.413129297142405</v>
      </c>
      <c r="I619" s="12"/>
    </row>
    <row r="620" spans="1:9" x14ac:dyDescent="0.25">
      <c r="A620" s="10"/>
      <c r="C620" s="133">
        <v>136</v>
      </c>
      <c r="D620" s="134">
        <f>'[2]Publikime AL'!D747</f>
        <v>969.02</v>
      </c>
      <c r="E620" s="134">
        <f>'[2]Publikime AL'!E747</f>
        <v>26.894639757143068</v>
      </c>
      <c r="I620" s="12"/>
    </row>
    <row r="621" spans="1:9" x14ac:dyDescent="0.25">
      <c r="A621" s="10"/>
      <c r="C621" s="133">
        <v>137</v>
      </c>
      <c r="D621" s="134">
        <f>'[2]Publikime AL'!D748</f>
        <v>962.87</v>
      </c>
      <c r="E621" s="134">
        <f>'[2]Publikime AL'!E748</f>
        <v>30.144381317143598</v>
      </c>
      <c r="I621" s="12"/>
    </row>
    <row r="622" spans="1:9" x14ac:dyDescent="0.25">
      <c r="A622" s="10"/>
      <c r="C622" s="133">
        <v>138</v>
      </c>
      <c r="D622" s="134">
        <f>'[2]Publikime AL'!D749</f>
        <v>1056.52</v>
      </c>
      <c r="E622" s="134">
        <f>'[2]Publikime AL'!E749</f>
        <v>45.747250067143341</v>
      </c>
      <c r="I622" s="12"/>
    </row>
    <row r="623" spans="1:9" x14ac:dyDescent="0.25">
      <c r="A623" s="10"/>
      <c r="C623" s="133">
        <v>139</v>
      </c>
      <c r="D623" s="134">
        <f>'[2]Publikime AL'!D750</f>
        <v>1094.19</v>
      </c>
      <c r="E623" s="134">
        <f>'[2]Publikime AL'!E750</f>
        <v>50.074341467142631</v>
      </c>
      <c r="I623" s="12"/>
    </row>
    <row r="624" spans="1:9" x14ac:dyDescent="0.25">
      <c r="A624" s="10"/>
      <c r="C624" s="133">
        <v>140</v>
      </c>
      <c r="D624" s="134">
        <f>'[2]Publikime AL'!D751</f>
        <v>1305.8</v>
      </c>
      <c r="E624" s="134">
        <f>'[2]Publikime AL'!E751</f>
        <v>54.624991717143985</v>
      </c>
      <c r="I624" s="12"/>
    </row>
    <row r="625" spans="1:9" x14ac:dyDescent="0.25">
      <c r="A625" s="10"/>
      <c r="C625" s="133">
        <v>141</v>
      </c>
      <c r="D625" s="134">
        <f>'[2]Publikime AL'!D752</f>
        <v>1395.96</v>
      </c>
      <c r="E625" s="134">
        <f>'[2]Publikime AL'!E752</f>
        <v>55.571120077141359</v>
      </c>
      <c r="I625" s="12"/>
    </row>
    <row r="626" spans="1:9" x14ac:dyDescent="0.25">
      <c r="A626" s="10"/>
      <c r="C626" s="133">
        <v>142</v>
      </c>
      <c r="D626" s="134">
        <f>'[2]Publikime AL'!D753</f>
        <v>1281.1199999999999</v>
      </c>
      <c r="E626" s="134">
        <f>'[2]Publikime AL'!E753</f>
        <v>42.06481063714341</v>
      </c>
      <c r="I626" s="12"/>
    </row>
    <row r="627" spans="1:9" x14ac:dyDescent="0.25">
      <c r="A627" s="10"/>
      <c r="C627" s="133">
        <v>143</v>
      </c>
      <c r="D627" s="134">
        <f>'[2]Publikime AL'!D754</f>
        <v>1154.47</v>
      </c>
      <c r="E627" s="134">
        <f>'[2]Publikime AL'!E754</f>
        <v>31.172547797142897</v>
      </c>
      <c r="I627" s="12"/>
    </row>
    <row r="628" spans="1:9" x14ac:dyDescent="0.25">
      <c r="A628" s="10"/>
      <c r="C628" s="133">
        <v>144</v>
      </c>
      <c r="D628" s="134">
        <f>'[2]Publikime AL'!D755</f>
        <v>993.67</v>
      </c>
      <c r="E628" s="134">
        <f>'[2]Publikime AL'!E755</f>
        <v>25.965915697143373</v>
      </c>
      <c r="I628" s="12"/>
    </row>
    <row r="629" spans="1:9" x14ac:dyDescent="0.25">
      <c r="A629" s="10"/>
      <c r="C629" s="133">
        <v>145</v>
      </c>
      <c r="D629" s="134">
        <f>'[2]Publikime AL'!D756</f>
        <v>801.86</v>
      </c>
      <c r="E629" s="134">
        <f>'[2]Publikime AL'!E756</f>
        <v>21.610486207143254</v>
      </c>
      <c r="I629" s="12"/>
    </row>
    <row r="630" spans="1:9" x14ac:dyDescent="0.25">
      <c r="A630" s="10"/>
      <c r="C630" s="133">
        <v>146</v>
      </c>
      <c r="D630" s="134">
        <f>'[2]Publikime AL'!D757</f>
        <v>711.63</v>
      </c>
      <c r="E630" s="134">
        <f>'[2]Publikime AL'!E757</f>
        <v>20.180738017142971</v>
      </c>
      <c r="I630" s="12"/>
    </row>
    <row r="631" spans="1:9" x14ac:dyDescent="0.25">
      <c r="A631" s="10"/>
      <c r="C631" s="133">
        <v>147</v>
      </c>
      <c r="D631" s="134">
        <f>'[2]Publikime AL'!D758</f>
        <v>667.47</v>
      </c>
      <c r="E631" s="134">
        <f>'[2]Publikime AL'!E758</f>
        <v>18.352837537142591</v>
      </c>
      <c r="I631" s="12"/>
    </row>
    <row r="632" spans="1:9" x14ac:dyDescent="0.25">
      <c r="A632" s="10"/>
      <c r="C632" s="133">
        <v>148</v>
      </c>
      <c r="D632" s="134">
        <f>'[2]Publikime AL'!D759</f>
        <v>651.46</v>
      </c>
      <c r="E632" s="134">
        <f>'[2]Publikime AL'!E759</f>
        <v>19.17684859714268</v>
      </c>
      <c r="I632" s="12"/>
    </row>
    <row r="633" spans="1:9" x14ac:dyDescent="0.25">
      <c r="A633" s="10"/>
      <c r="C633" s="133">
        <v>149</v>
      </c>
      <c r="D633" s="134">
        <f>'[2]Publikime AL'!D760</f>
        <v>655.41</v>
      </c>
      <c r="E633" s="134">
        <f>'[2]Publikime AL'!E760</f>
        <v>22.057561197142832</v>
      </c>
      <c r="I633" s="12"/>
    </row>
    <row r="634" spans="1:9" x14ac:dyDescent="0.25">
      <c r="A634" s="10"/>
      <c r="C634" s="133">
        <v>150</v>
      </c>
      <c r="D634" s="134">
        <f>'[2]Publikime AL'!D761</f>
        <v>717.01</v>
      </c>
      <c r="E634" s="134">
        <f>'[2]Publikime AL'!E761</f>
        <v>20.100012407142913</v>
      </c>
      <c r="I634" s="12"/>
    </row>
    <row r="635" spans="1:9" x14ac:dyDescent="0.25">
      <c r="A635" s="10"/>
      <c r="C635" s="133">
        <v>151</v>
      </c>
      <c r="D635" s="134">
        <f>'[2]Publikime AL'!D762</f>
        <v>823.74</v>
      </c>
      <c r="E635" s="134">
        <f>'[2]Publikime AL'!E762</f>
        <v>19.287205847143127</v>
      </c>
      <c r="I635" s="12"/>
    </row>
    <row r="636" spans="1:9" x14ac:dyDescent="0.25">
      <c r="A636" s="10"/>
      <c r="C636" s="133">
        <v>152</v>
      </c>
      <c r="D636" s="134">
        <f>'[2]Publikime AL'!D763</f>
        <v>1010.84</v>
      </c>
      <c r="E636" s="134">
        <f>'[2]Publikime AL'!E763</f>
        <v>14.829943817143203</v>
      </c>
      <c r="I636" s="12"/>
    </row>
    <row r="637" spans="1:9" x14ac:dyDescent="0.25">
      <c r="A637" s="10"/>
      <c r="C637" s="133">
        <v>153</v>
      </c>
      <c r="D637" s="134">
        <f>'[2]Publikime AL'!D764</f>
        <v>1091.58</v>
      </c>
      <c r="E637" s="134">
        <f>'[2]Publikime AL'!E764</f>
        <v>17.22806930714296</v>
      </c>
      <c r="I637" s="12"/>
    </row>
    <row r="638" spans="1:9" x14ac:dyDescent="0.25">
      <c r="A638" s="10"/>
      <c r="C638" s="133">
        <v>154</v>
      </c>
      <c r="D638" s="134">
        <f>'[2]Publikime AL'!D765</f>
        <v>1032.0899999999999</v>
      </c>
      <c r="E638" s="134">
        <f>'[2]Publikime AL'!E765</f>
        <v>17.894544477142517</v>
      </c>
      <c r="I638" s="12"/>
    </row>
    <row r="639" spans="1:9" x14ac:dyDescent="0.25">
      <c r="A639" s="10"/>
      <c r="C639" s="133">
        <v>155</v>
      </c>
      <c r="D639" s="134">
        <f>'[2]Publikime AL'!D766</f>
        <v>1032.18</v>
      </c>
      <c r="E639" s="134">
        <f>'[2]Publikime AL'!E766</f>
        <v>22.761086777142054</v>
      </c>
      <c r="I639" s="12"/>
    </row>
    <row r="640" spans="1:9" x14ac:dyDescent="0.25">
      <c r="A640" s="10"/>
      <c r="C640" s="133">
        <v>156</v>
      </c>
      <c r="D640" s="134">
        <f>'[2]Publikime AL'!D767</f>
        <v>948.25</v>
      </c>
      <c r="E640" s="134">
        <f>'[2]Publikime AL'!E767</f>
        <v>24.732871207143262</v>
      </c>
      <c r="I640" s="12"/>
    </row>
    <row r="641" spans="1:9" x14ac:dyDescent="0.25">
      <c r="A641" s="10"/>
      <c r="C641" s="133">
        <v>157</v>
      </c>
      <c r="D641" s="134">
        <f>'[2]Publikime AL'!D768</f>
        <v>873.31</v>
      </c>
      <c r="E641" s="134">
        <f>'[2]Publikime AL'!E768</f>
        <v>24.825775147142622</v>
      </c>
      <c r="I641" s="12"/>
    </row>
    <row r="642" spans="1:9" x14ac:dyDescent="0.25">
      <c r="A642" s="10"/>
      <c r="C642" s="133">
        <v>158</v>
      </c>
      <c r="D642" s="134">
        <f>'[2]Publikime AL'!D769</f>
        <v>885.84</v>
      </c>
      <c r="E642" s="134">
        <f>'[2]Publikime AL'!E769</f>
        <v>23.770893067142879</v>
      </c>
      <c r="I642" s="12"/>
    </row>
    <row r="643" spans="1:9" x14ac:dyDescent="0.25">
      <c r="A643" s="10"/>
      <c r="C643" s="133">
        <v>159</v>
      </c>
      <c r="D643" s="134">
        <f>'[2]Publikime AL'!D770</f>
        <v>872.33</v>
      </c>
      <c r="E643" s="134">
        <f>'[2]Publikime AL'!E770</f>
        <v>25.503057307143081</v>
      </c>
      <c r="I643" s="12"/>
    </row>
    <row r="644" spans="1:9" x14ac:dyDescent="0.25">
      <c r="A644" s="10"/>
      <c r="C644" s="133">
        <v>160</v>
      </c>
      <c r="D644" s="134">
        <f>'[2]Publikime AL'!D771</f>
        <v>870.9</v>
      </c>
      <c r="E644" s="134">
        <f>'[2]Publikime AL'!E771</f>
        <v>26.271837837143266</v>
      </c>
      <c r="I644" s="12"/>
    </row>
    <row r="645" spans="1:9" x14ac:dyDescent="0.25">
      <c r="A645" s="10"/>
      <c r="C645" s="133">
        <v>161</v>
      </c>
      <c r="D645" s="134">
        <f>'[2]Publikime AL'!D772</f>
        <v>914.71</v>
      </c>
      <c r="E645" s="134">
        <f>'[2]Publikime AL'!E772</f>
        <v>22.945465627142767</v>
      </c>
      <c r="I645" s="12"/>
    </row>
    <row r="646" spans="1:9" x14ac:dyDescent="0.25">
      <c r="A646" s="10"/>
      <c r="C646" s="133">
        <v>162</v>
      </c>
      <c r="D646" s="134">
        <f>'[2]Publikime AL'!D773</f>
        <v>915.87</v>
      </c>
      <c r="E646" s="134">
        <f>'[2]Publikime AL'!E773</f>
        <v>22.607414317142911</v>
      </c>
      <c r="I646" s="12"/>
    </row>
    <row r="647" spans="1:9" x14ac:dyDescent="0.25">
      <c r="A647" s="10"/>
      <c r="C647" s="133">
        <v>163</v>
      </c>
      <c r="D647" s="134">
        <f>'[2]Publikime AL'!D774</f>
        <v>996.36</v>
      </c>
      <c r="E647" s="134">
        <f>'[2]Publikime AL'!E774</f>
        <v>29.792872967142785</v>
      </c>
      <c r="I647" s="12"/>
    </row>
    <row r="648" spans="1:9" x14ac:dyDescent="0.25">
      <c r="A648" s="10"/>
      <c r="C648" s="133">
        <v>164</v>
      </c>
      <c r="D648" s="134">
        <f>'[2]Publikime AL'!D775</f>
        <v>1124.3599999999999</v>
      </c>
      <c r="E648" s="134">
        <f>'[2]Publikime AL'!E775</f>
        <v>34.781600267142949</v>
      </c>
      <c r="I648" s="12"/>
    </row>
    <row r="649" spans="1:9" x14ac:dyDescent="0.25">
      <c r="A649" s="10"/>
      <c r="C649" s="133">
        <v>165</v>
      </c>
      <c r="D649" s="134">
        <f>'[2]Publikime AL'!D776</f>
        <v>1170.27</v>
      </c>
      <c r="E649" s="134">
        <f>'[2]Publikime AL'!E776</f>
        <v>32.680369567143089</v>
      </c>
      <c r="I649" s="12"/>
    </row>
    <row r="650" spans="1:9" x14ac:dyDescent="0.25">
      <c r="A650" s="10"/>
      <c r="C650" s="133">
        <v>166</v>
      </c>
      <c r="D650" s="134">
        <f>'[2]Publikime AL'!D777</f>
        <v>1095.2</v>
      </c>
      <c r="E650" s="134">
        <f>'[2]Publikime AL'!E777</f>
        <v>31.98035339714238</v>
      </c>
      <c r="I650" s="12"/>
    </row>
    <row r="651" spans="1:9" x14ac:dyDescent="0.25">
      <c r="A651" s="10"/>
      <c r="C651" s="133">
        <v>167</v>
      </c>
      <c r="D651" s="134">
        <f>'[2]Publikime AL'!D778</f>
        <v>955.06</v>
      </c>
      <c r="E651" s="134">
        <f>'[2]Publikime AL'!E778</f>
        <v>29.943442807142674</v>
      </c>
      <c r="I651" s="12"/>
    </row>
    <row r="652" spans="1:9" x14ac:dyDescent="0.25">
      <c r="A652" s="10"/>
      <c r="C652" s="135">
        <v>168</v>
      </c>
      <c r="D652" s="134">
        <f>'[2]Publikime AL'!D779</f>
        <v>789.26</v>
      </c>
      <c r="E652" s="134">
        <f>'[2]Publikime AL'!E779</f>
        <v>25.814539467142595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f>'[2]Publikime AL'!D812</f>
        <v>22000</v>
      </c>
      <c r="E657" s="141">
        <f>'[2]Publikime AL'!E812</f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f>'[2]Publikime AL'!D813</f>
        <v>21000</v>
      </c>
      <c r="E658" s="141">
        <f>'[2]Publikime AL'!E813</f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f>'[2]Publikime AL'!D814</f>
        <v>20000</v>
      </c>
      <c r="E659" s="141">
        <f>'[2]Publikime AL'!E814</f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f>'[2]Publikime AL'!D815</f>
        <v>19000</v>
      </c>
      <c r="E660" s="141">
        <f>'[2]Publikime AL'!E815</f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f>'[2]Publikime AL'!D816</f>
        <v>19000</v>
      </c>
      <c r="E661" s="141">
        <f>'[2]Publikime AL'!E816</f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f>'[2]Publikime AL'!D817</f>
        <v>19000</v>
      </c>
      <c r="E662" s="141">
        <f>'[2]Publikime AL'!E817</f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f>'[2]Publikime AL'!D818</f>
        <v>20000</v>
      </c>
      <c r="E663" s="141">
        <f>'[2]Publikime AL'!E818</f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f>'[2]Publikime AL'!D819</f>
        <v>20000</v>
      </c>
      <c r="E664" s="141">
        <f>'[2]Publikime AL'!E819</f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f>'[2]Publikime AL'!D820</f>
        <v>19000</v>
      </c>
      <c r="E665" s="141">
        <f>'[2]Publikime AL'!E820</f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f>'[2]Publikime AL'!D821</f>
        <v>20000</v>
      </c>
      <c r="E666" s="141">
        <f>'[2]Publikime AL'!E821</f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f>'[2]Publikime AL'!D822</f>
        <v>21000</v>
      </c>
      <c r="E667" s="141">
        <f>'[2]Publikime AL'!E822</f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f>'[2]Publikime AL'!D823</f>
        <v>22000</v>
      </c>
      <c r="E668" s="141">
        <f>'[2]Publikime AL'!E823</f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tr">
        <f>'[2]W-1'!B217</f>
        <v>07/04/2025</v>
      </c>
      <c r="C672" s="169" t="str">
        <f>'[2]W-1'!C217</f>
        <v>08/04/2025</v>
      </c>
      <c r="D672" s="169" t="str">
        <f>'[2]W-1'!D217</f>
        <v>09/04/2025</v>
      </c>
      <c r="E672" s="169" t="str">
        <f>'[2]W-1'!E217</f>
        <v>10/04/2025</v>
      </c>
      <c r="F672" s="169" t="str">
        <f>'[2]W-1'!F217</f>
        <v>11/04/2025</v>
      </c>
      <c r="G672" s="169" t="str">
        <f>'[2]W-1'!G217</f>
        <v>12/04/2025</v>
      </c>
      <c r="H672" s="169" t="str">
        <f>'[2]W-1'!H217</f>
        <v>13/04/2025</v>
      </c>
      <c r="I672" s="131"/>
    </row>
    <row r="673" spans="1:9" x14ac:dyDescent="0.25">
      <c r="A673" s="20" t="s">
        <v>11</v>
      </c>
      <c r="B673" s="19">
        <f>'[2]W-1'!B218</f>
        <v>11</v>
      </c>
      <c r="C673" s="19">
        <f>'[2]W-1'!C218</f>
        <v>11</v>
      </c>
      <c r="D673" s="19">
        <f>'[2]W-1'!D218</f>
        <v>11</v>
      </c>
      <c r="E673" s="19">
        <f>'[2]W-1'!E218</f>
        <v>11</v>
      </c>
      <c r="F673" s="19">
        <f>'[2]W-1'!F218</f>
        <v>11</v>
      </c>
      <c r="G673" s="19">
        <f>'[2]W-1'!G218</f>
        <v>11</v>
      </c>
      <c r="H673" s="19">
        <f>'[2]W-1'!H218</f>
        <v>11</v>
      </c>
      <c r="I673" s="131"/>
    </row>
    <row r="674" spans="1:9" x14ac:dyDescent="0.25">
      <c r="A674" s="20" t="s">
        <v>12</v>
      </c>
      <c r="B674" s="19">
        <f>'[2]W-1'!B219</f>
        <v>40</v>
      </c>
      <c r="C674" s="19">
        <f>'[2]W-1'!C219</f>
        <v>40</v>
      </c>
      <c r="D674" s="19">
        <f>'[2]W-1'!D219</f>
        <v>40</v>
      </c>
      <c r="E674" s="19">
        <f>'[2]W-1'!E219</f>
        <v>40</v>
      </c>
      <c r="F674" s="19">
        <f>'[2]W-1'!F219</f>
        <v>40</v>
      </c>
      <c r="G674" s="19">
        <f>'[2]W-1'!G219</f>
        <v>40</v>
      </c>
      <c r="H674" s="19">
        <f>'[2]W-1'!H219</f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2025-04-11T07:23:44Z</dcterms:modified>
</cp:coreProperties>
</file>