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09077969-8906-4311-AE32-0332B2F17EA7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4" i="2" l="1"/>
  <c r="G674" i="2"/>
  <c r="F674" i="2"/>
  <c r="E674" i="2"/>
  <c r="D674" i="2"/>
  <c r="C674" i="2"/>
  <c r="B674" i="2"/>
  <c r="H673" i="2"/>
  <c r="G673" i="2"/>
  <c r="F673" i="2"/>
  <c r="E673" i="2"/>
  <c r="D673" i="2"/>
  <c r="C673" i="2"/>
  <c r="B673" i="2"/>
  <c r="H672" i="2"/>
  <c r="G672" i="2"/>
  <c r="F672" i="2"/>
  <c r="E672" i="2"/>
  <c r="D672" i="2"/>
  <c r="C672" i="2"/>
  <c r="B672" i="2"/>
  <c r="E668" i="2"/>
  <c r="D668" i="2"/>
  <c r="E667" i="2"/>
  <c r="D667" i="2"/>
  <c r="E666" i="2"/>
  <c r="D666" i="2"/>
  <c r="E665" i="2"/>
  <c r="D665" i="2"/>
  <c r="E664" i="2"/>
  <c r="D664" i="2"/>
  <c r="E663" i="2"/>
  <c r="D663" i="2"/>
  <c r="E662" i="2"/>
  <c r="D662" i="2"/>
  <c r="E661" i="2"/>
  <c r="D661" i="2"/>
  <c r="E660" i="2"/>
  <c r="D660" i="2"/>
  <c r="E659" i="2"/>
  <c r="D659" i="2"/>
  <c r="E658" i="2"/>
  <c r="D658" i="2"/>
  <c r="E657" i="2"/>
  <c r="D657" i="2"/>
  <c r="E652" i="2"/>
  <c r="D652" i="2"/>
  <c r="E651" i="2"/>
  <c r="D651" i="2"/>
  <c r="E650" i="2"/>
  <c r="D650" i="2"/>
  <c r="E649" i="2"/>
  <c r="D649" i="2"/>
  <c r="E648" i="2"/>
  <c r="D648" i="2"/>
  <c r="E647" i="2"/>
  <c r="D647" i="2"/>
  <c r="E646" i="2"/>
  <c r="D646" i="2"/>
  <c r="E645" i="2"/>
  <c r="D645" i="2"/>
  <c r="E644" i="2"/>
  <c r="D644" i="2"/>
  <c r="E643" i="2"/>
  <c r="D643" i="2"/>
  <c r="E642" i="2"/>
  <c r="D642" i="2"/>
  <c r="E641" i="2"/>
  <c r="D641" i="2"/>
  <c r="E640" i="2"/>
  <c r="D640" i="2"/>
  <c r="E639" i="2"/>
  <c r="D639" i="2"/>
  <c r="E638" i="2"/>
  <c r="D638" i="2"/>
  <c r="E637" i="2"/>
  <c r="D637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8" i="2"/>
  <c r="D618" i="2"/>
  <c r="E617" i="2"/>
  <c r="D617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608" i="2"/>
  <c r="D608" i="2"/>
  <c r="E607" i="2"/>
  <c r="D607" i="2"/>
  <c r="E606" i="2"/>
  <c r="D606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98" i="2"/>
  <c r="D598" i="2"/>
  <c r="E597" i="2"/>
  <c r="D597" i="2"/>
  <c r="E596" i="2"/>
  <c r="D596" i="2"/>
  <c r="E595" i="2"/>
  <c r="D595" i="2"/>
  <c r="E594" i="2"/>
  <c r="D594" i="2"/>
  <c r="E593" i="2"/>
  <c r="D593" i="2"/>
  <c r="E592" i="2"/>
  <c r="D592" i="2"/>
  <c r="E591" i="2"/>
  <c r="D591" i="2"/>
  <c r="E590" i="2"/>
  <c r="D590" i="2"/>
  <c r="E589" i="2"/>
  <c r="D589" i="2"/>
  <c r="E588" i="2"/>
  <c r="D588" i="2"/>
  <c r="E587" i="2"/>
  <c r="D587" i="2"/>
  <c r="E586" i="2"/>
  <c r="D586" i="2"/>
  <c r="E585" i="2"/>
  <c r="D585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523" i="2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85" i="2"/>
  <c r="D485" i="2"/>
  <c r="H454" i="2"/>
  <c r="G454" i="2"/>
  <c r="F454" i="2"/>
  <c r="E454" i="2"/>
  <c r="D454" i="2"/>
  <c r="C454" i="2"/>
  <c r="B454" i="2"/>
  <c r="H453" i="2"/>
  <c r="G453" i="2"/>
  <c r="F453" i="2"/>
  <c r="E453" i="2"/>
  <c r="D453" i="2"/>
  <c r="C453" i="2"/>
  <c r="B453" i="2"/>
  <c r="H452" i="2"/>
  <c r="G452" i="2"/>
  <c r="F452" i="2"/>
  <c r="E452" i="2"/>
  <c r="D452" i="2"/>
  <c r="C452" i="2"/>
  <c r="B452" i="2"/>
  <c r="H451" i="2"/>
  <c r="G451" i="2"/>
  <c r="F451" i="2"/>
  <c r="E451" i="2"/>
  <c r="D451" i="2"/>
  <c r="C451" i="2"/>
  <c r="B451" i="2"/>
  <c r="H450" i="2"/>
  <c r="G450" i="2"/>
  <c r="F450" i="2"/>
  <c r="E450" i="2"/>
  <c r="D450" i="2"/>
  <c r="C450" i="2"/>
  <c r="B450" i="2"/>
  <c r="H449" i="2"/>
  <c r="G449" i="2"/>
  <c r="F449" i="2"/>
  <c r="E449" i="2"/>
  <c r="D449" i="2"/>
  <c r="C449" i="2"/>
  <c r="B449" i="2"/>
  <c r="H448" i="2"/>
  <c r="G448" i="2"/>
  <c r="F448" i="2"/>
  <c r="E448" i="2"/>
  <c r="D448" i="2"/>
  <c r="C448" i="2"/>
  <c r="B448" i="2"/>
  <c r="H447" i="2"/>
  <c r="G447" i="2"/>
  <c r="F447" i="2"/>
  <c r="E447" i="2"/>
  <c r="D447" i="2"/>
  <c r="C447" i="2"/>
  <c r="B447" i="2"/>
  <c r="H446" i="2"/>
  <c r="G446" i="2"/>
  <c r="F446" i="2"/>
  <c r="E446" i="2"/>
  <c r="D446" i="2"/>
  <c r="C446" i="2"/>
  <c r="B446" i="2"/>
  <c r="H445" i="2"/>
  <c r="G445" i="2"/>
  <c r="F445" i="2"/>
  <c r="E445" i="2"/>
  <c r="D445" i="2"/>
  <c r="C445" i="2"/>
  <c r="B445" i="2"/>
  <c r="H444" i="2"/>
  <c r="G444" i="2"/>
  <c r="F444" i="2"/>
  <c r="E444" i="2"/>
  <c r="D444" i="2"/>
  <c r="C444" i="2"/>
  <c r="B444" i="2"/>
  <c r="H443" i="2"/>
  <c r="G443" i="2"/>
  <c r="F443" i="2"/>
  <c r="E443" i="2"/>
  <c r="D443" i="2"/>
  <c r="C443" i="2"/>
  <c r="B443" i="2"/>
  <c r="H442" i="2"/>
  <c r="G442" i="2"/>
  <c r="F442" i="2"/>
  <c r="E442" i="2"/>
  <c r="D442" i="2"/>
  <c r="C442" i="2"/>
  <c r="B442" i="2"/>
  <c r="H441" i="2"/>
  <c r="G441" i="2"/>
  <c r="F441" i="2"/>
  <c r="E441" i="2"/>
  <c r="D441" i="2"/>
  <c r="C441" i="2"/>
  <c r="B441" i="2"/>
  <c r="H440" i="2"/>
  <c r="G440" i="2"/>
  <c r="F440" i="2"/>
  <c r="E440" i="2"/>
  <c r="D440" i="2"/>
  <c r="C440" i="2"/>
  <c r="B440" i="2"/>
  <c r="H439" i="2"/>
  <c r="G439" i="2"/>
  <c r="F439" i="2"/>
  <c r="E439" i="2"/>
  <c r="D439" i="2"/>
  <c r="C439" i="2"/>
  <c r="B439" i="2"/>
  <c r="H438" i="2"/>
  <c r="G438" i="2"/>
  <c r="F438" i="2"/>
  <c r="E438" i="2"/>
  <c r="D438" i="2"/>
  <c r="C438" i="2"/>
  <c r="B438" i="2"/>
  <c r="H437" i="2"/>
  <c r="G437" i="2"/>
  <c r="F437" i="2"/>
  <c r="E437" i="2"/>
  <c r="D437" i="2"/>
  <c r="C437" i="2"/>
  <c r="B437" i="2"/>
  <c r="H436" i="2"/>
  <c r="G436" i="2"/>
  <c r="F436" i="2"/>
  <c r="E436" i="2"/>
  <c r="D436" i="2"/>
  <c r="C436" i="2"/>
  <c r="B436" i="2"/>
  <c r="H435" i="2"/>
  <c r="G435" i="2"/>
  <c r="F435" i="2"/>
  <c r="E435" i="2"/>
  <c r="D435" i="2"/>
  <c r="C435" i="2"/>
  <c r="B435" i="2"/>
  <c r="H434" i="2"/>
  <c r="G434" i="2"/>
  <c r="F434" i="2"/>
  <c r="E434" i="2"/>
  <c r="D434" i="2"/>
  <c r="C434" i="2"/>
  <c r="B434" i="2"/>
  <c r="H433" i="2"/>
  <c r="G433" i="2"/>
  <c r="F433" i="2"/>
  <c r="E433" i="2"/>
  <c r="D433" i="2"/>
  <c r="C433" i="2"/>
  <c r="B433" i="2"/>
  <c r="H432" i="2"/>
  <c r="G432" i="2"/>
  <c r="F432" i="2"/>
  <c r="E432" i="2"/>
  <c r="D432" i="2"/>
  <c r="C432" i="2"/>
  <c r="B432" i="2"/>
  <c r="H431" i="2"/>
  <c r="G431" i="2"/>
  <c r="F431" i="2"/>
  <c r="E431" i="2"/>
  <c r="D431" i="2"/>
  <c r="C431" i="2"/>
  <c r="B431" i="2"/>
  <c r="H430" i="2"/>
  <c r="G430" i="2"/>
  <c r="F430" i="2"/>
  <c r="E430" i="2"/>
  <c r="D430" i="2"/>
  <c r="C430" i="2"/>
  <c r="B430" i="2"/>
  <c r="H422" i="2"/>
  <c r="H420" i="2"/>
  <c r="I411" i="2"/>
  <c r="H411" i="2"/>
  <c r="G411" i="2"/>
  <c r="F411" i="2"/>
  <c r="E411" i="2"/>
  <c r="D411" i="2"/>
  <c r="C411" i="2"/>
  <c r="B411" i="2"/>
  <c r="I410" i="2"/>
  <c r="H410" i="2"/>
  <c r="G410" i="2"/>
  <c r="F410" i="2"/>
  <c r="E410" i="2"/>
  <c r="D410" i="2"/>
  <c r="C410" i="2"/>
  <c r="B410" i="2"/>
  <c r="I409" i="2"/>
  <c r="H409" i="2"/>
  <c r="G409" i="2"/>
  <c r="F409" i="2"/>
  <c r="E409" i="2"/>
  <c r="D409" i="2"/>
  <c r="C409" i="2"/>
  <c r="B409" i="2"/>
  <c r="I408" i="2"/>
  <c r="H408" i="2"/>
  <c r="G408" i="2"/>
  <c r="F408" i="2"/>
  <c r="E408" i="2"/>
  <c r="D408" i="2"/>
  <c r="C408" i="2"/>
  <c r="B408" i="2"/>
  <c r="I407" i="2"/>
  <c r="H407" i="2"/>
  <c r="G407" i="2"/>
  <c r="F407" i="2"/>
  <c r="E407" i="2"/>
  <c r="D407" i="2"/>
  <c r="C407" i="2"/>
  <c r="B407" i="2"/>
  <c r="I406" i="2"/>
  <c r="H406" i="2"/>
  <c r="G406" i="2"/>
  <c r="F406" i="2"/>
  <c r="E406" i="2"/>
  <c r="D406" i="2"/>
  <c r="C406" i="2"/>
  <c r="B406" i="2"/>
  <c r="I405" i="2"/>
  <c r="H405" i="2"/>
  <c r="G405" i="2"/>
  <c r="F405" i="2"/>
  <c r="E405" i="2"/>
  <c r="D405" i="2"/>
  <c r="C405" i="2"/>
  <c r="B405" i="2"/>
  <c r="I404" i="2"/>
  <c r="H404" i="2"/>
  <c r="G404" i="2"/>
  <c r="F404" i="2"/>
  <c r="E404" i="2"/>
  <c r="D404" i="2"/>
  <c r="C404" i="2"/>
  <c r="B404" i="2"/>
  <c r="I403" i="2"/>
  <c r="H403" i="2"/>
  <c r="G403" i="2"/>
  <c r="F403" i="2"/>
  <c r="E403" i="2"/>
  <c r="D403" i="2"/>
  <c r="C403" i="2"/>
  <c r="B403" i="2"/>
  <c r="I402" i="2"/>
  <c r="H402" i="2"/>
  <c r="G402" i="2"/>
  <c r="F402" i="2"/>
  <c r="E402" i="2"/>
  <c r="D402" i="2"/>
  <c r="C402" i="2"/>
  <c r="B402" i="2"/>
  <c r="I401" i="2"/>
  <c r="H401" i="2"/>
  <c r="G401" i="2"/>
  <c r="F401" i="2"/>
  <c r="E401" i="2"/>
  <c r="D401" i="2"/>
  <c r="C401" i="2"/>
  <c r="B401" i="2"/>
  <c r="I400" i="2"/>
  <c r="H400" i="2"/>
  <c r="G400" i="2"/>
  <c r="F400" i="2"/>
  <c r="E400" i="2"/>
  <c r="D400" i="2"/>
  <c r="C400" i="2"/>
  <c r="B400" i="2"/>
  <c r="I399" i="2"/>
  <c r="H399" i="2"/>
  <c r="G399" i="2"/>
  <c r="F399" i="2"/>
  <c r="E399" i="2"/>
  <c r="D399" i="2"/>
  <c r="C399" i="2"/>
  <c r="B399" i="2"/>
  <c r="I398" i="2"/>
  <c r="H398" i="2"/>
  <c r="G398" i="2"/>
  <c r="F398" i="2"/>
  <c r="E398" i="2"/>
  <c r="D398" i="2"/>
  <c r="C398" i="2"/>
  <c r="B398" i="2"/>
  <c r="I397" i="2"/>
  <c r="H397" i="2"/>
  <c r="G397" i="2"/>
  <c r="F397" i="2"/>
  <c r="E397" i="2"/>
  <c r="D397" i="2"/>
  <c r="C397" i="2"/>
  <c r="B397" i="2"/>
  <c r="I396" i="2"/>
  <c r="H396" i="2"/>
  <c r="G396" i="2"/>
  <c r="F396" i="2"/>
  <c r="E396" i="2"/>
  <c r="D396" i="2"/>
  <c r="C396" i="2"/>
  <c r="B396" i="2"/>
  <c r="I395" i="2"/>
  <c r="H395" i="2"/>
  <c r="G395" i="2"/>
  <c r="F395" i="2"/>
  <c r="E395" i="2"/>
  <c r="D395" i="2"/>
  <c r="C395" i="2"/>
  <c r="B395" i="2"/>
  <c r="I394" i="2"/>
  <c r="H394" i="2"/>
  <c r="G394" i="2"/>
  <c r="F394" i="2"/>
  <c r="E394" i="2"/>
  <c r="D394" i="2"/>
  <c r="C394" i="2"/>
  <c r="B394" i="2"/>
  <c r="I393" i="2"/>
  <c r="H393" i="2"/>
  <c r="G393" i="2"/>
  <c r="F393" i="2"/>
  <c r="E393" i="2"/>
  <c r="D393" i="2"/>
  <c r="C393" i="2"/>
  <c r="B393" i="2"/>
  <c r="I392" i="2"/>
  <c r="H392" i="2"/>
  <c r="G392" i="2"/>
  <c r="F392" i="2"/>
  <c r="E392" i="2"/>
  <c r="D392" i="2"/>
  <c r="C392" i="2"/>
  <c r="B392" i="2"/>
  <c r="I391" i="2"/>
  <c r="H391" i="2"/>
  <c r="G391" i="2"/>
  <c r="F391" i="2"/>
  <c r="E391" i="2"/>
  <c r="D391" i="2"/>
  <c r="C391" i="2"/>
  <c r="B391" i="2"/>
  <c r="I390" i="2"/>
  <c r="H390" i="2"/>
  <c r="G390" i="2"/>
  <c r="F390" i="2"/>
  <c r="E390" i="2"/>
  <c r="D390" i="2"/>
  <c r="C390" i="2"/>
  <c r="B390" i="2"/>
  <c r="I389" i="2"/>
  <c r="I417" i="2" s="1"/>
  <c r="H389" i="2"/>
  <c r="H417" i="2" s="1"/>
  <c r="G389" i="2"/>
  <c r="G417" i="2" s="1"/>
  <c r="F389" i="2"/>
  <c r="F417" i="2" s="1"/>
  <c r="E389" i="2"/>
  <c r="E417" i="2" s="1"/>
  <c r="D389" i="2"/>
  <c r="D417" i="2" s="1"/>
  <c r="C389" i="2"/>
  <c r="C417" i="2" s="1"/>
  <c r="B389" i="2"/>
  <c r="B417" i="2" s="1"/>
  <c r="I388" i="2"/>
  <c r="H388" i="2"/>
  <c r="G388" i="2"/>
  <c r="F388" i="2"/>
  <c r="E388" i="2"/>
  <c r="D388" i="2"/>
  <c r="C388" i="2"/>
  <c r="B388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G278" i="2"/>
  <c r="F278" i="2"/>
  <c r="E278" i="2"/>
  <c r="D278" i="2"/>
  <c r="C278" i="2"/>
  <c r="B278" i="2"/>
  <c r="G277" i="2"/>
  <c r="F277" i="2"/>
  <c r="E277" i="2"/>
  <c r="D277" i="2"/>
  <c r="C277" i="2"/>
  <c r="B277" i="2"/>
  <c r="G276" i="2"/>
  <c r="F276" i="2"/>
  <c r="E276" i="2"/>
  <c r="D276" i="2"/>
  <c r="C276" i="2"/>
  <c r="B276" i="2"/>
  <c r="G275" i="2"/>
  <c r="F275" i="2"/>
  <c r="E275" i="2"/>
  <c r="D275" i="2"/>
  <c r="C275" i="2"/>
  <c r="B275" i="2"/>
  <c r="G274" i="2"/>
  <c r="F274" i="2"/>
  <c r="E274" i="2"/>
  <c r="D274" i="2"/>
  <c r="C274" i="2"/>
  <c r="B274" i="2"/>
  <c r="G273" i="2"/>
  <c r="F273" i="2"/>
  <c r="E273" i="2"/>
  <c r="D273" i="2"/>
  <c r="C273" i="2"/>
  <c r="B273" i="2"/>
  <c r="G272" i="2"/>
  <c r="F272" i="2"/>
  <c r="E272" i="2"/>
  <c r="D272" i="2"/>
  <c r="C272" i="2"/>
  <c r="B272" i="2"/>
  <c r="G271" i="2"/>
  <c r="F271" i="2"/>
  <c r="E271" i="2"/>
  <c r="D271" i="2"/>
  <c r="C271" i="2"/>
  <c r="B271" i="2"/>
  <c r="G270" i="2"/>
  <c r="F270" i="2"/>
  <c r="E270" i="2"/>
  <c r="D270" i="2"/>
  <c r="C270" i="2"/>
  <c r="B270" i="2"/>
  <c r="G269" i="2"/>
  <c r="F269" i="2"/>
  <c r="E269" i="2"/>
  <c r="D269" i="2"/>
  <c r="C269" i="2"/>
  <c r="B269" i="2"/>
  <c r="G268" i="2"/>
  <c r="F268" i="2"/>
  <c r="E268" i="2"/>
  <c r="D268" i="2"/>
  <c r="C268" i="2"/>
  <c r="B268" i="2"/>
  <c r="G267" i="2"/>
  <c r="F267" i="2"/>
  <c r="E267" i="2"/>
  <c r="D267" i="2"/>
  <c r="C267" i="2"/>
  <c r="B267" i="2"/>
  <c r="G266" i="2"/>
  <c r="F266" i="2"/>
  <c r="E266" i="2"/>
  <c r="D266" i="2"/>
  <c r="C266" i="2"/>
  <c r="B266" i="2"/>
  <c r="G265" i="2"/>
  <c r="F265" i="2"/>
  <c r="E265" i="2"/>
  <c r="D265" i="2"/>
  <c r="C265" i="2"/>
  <c r="B265" i="2"/>
  <c r="G264" i="2"/>
  <c r="F264" i="2"/>
  <c r="E264" i="2"/>
  <c r="D264" i="2"/>
  <c r="C264" i="2"/>
  <c r="B264" i="2"/>
  <c r="G263" i="2"/>
  <c r="F263" i="2"/>
  <c r="E263" i="2"/>
  <c r="D263" i="2"/>
  <c r="C263" i="2"/>
  <c r="B263" i="2"/>
  <c r="G262" i="2"/>
  <c r="F262" i="2"/>
  <c r="E262" i="2"/>
  <c r="D262" i="2"/>
  <c r="C262" i="2"/>
  <c r="B262" i="2"/>
  <c r="G261" i="2"/>
  <c r="F261" i="2"/>
  <c r="E261" i="2"/>
  <c r="D261" i="2"/>
  <c r="C261" i="2"/>
  <c r="B261" i="2"/>
  <c r="G260" i="2"/>
  <c r="F260" i="2"/>
  <c r="E260" i="2"/>
  <c r="D260" i="2"/>
  <c r="C260" i="2"/>
  <c r="B260" i="2"/>
  <c r="G259" i="2"/>
  <c r="F259" i="2"/>
  <c r="E259" i="2"/>
  <c r="D259" i="2"/>
  <c r="C259" i="2"/>
  <c r="B259" i="2"/>
  <c r="G258" i="2"/>
  <c r="F258" i="2"/>
  <c r="E258" i="2"/>
  <c r="D258" i="2"/>
  <c r="C258" i="2"/>
  <c r="B258" i="2"/>
  <c r="G257" i="2"/>
  <c r="F257" i="2"/>
  <c r="E257" i="2"/>
  <c r="D257" i="2"/>
  <c r="C257" i="2"/>
  <c r="B257" i="2"/>
  <c r="G256" i="2"/>
  <c r="F256" i="2"/>
  <c r="E256" i="2"/>
  <c r="D256" i="2"/>
  <c r="C256" i="2"/>
  <c r="B256" i="2"/>
  <c r="G255" i="2"/>
  <c r="F255" i="2"/>
  <c r="E255" i="2"/>
  <c r="D255" i="2"/>
  <c r="C255" i="2"/>
  <c r="B255" i="2"/>
  <c r="E248" i="2"/>
  <c r="E247" i="2"/>
  <c r="E246" i="2"/>
  <c r="E245" i="2"/>
  <c r="E244" i="2"/>
  <c r="E243" i="2"/>
  <c r="E234" i="2"/>
  <c r="E233" i="2"/>
  <c r="E232" i="2"/>
  <c r="E231" i="2"/>
  <c r="E230" i="2"/>
  <c r="E229" i="2"/>
  <c r="E224" i="2"/>
  <c r="E223" i="2"/>
  <c r="E222" i="2"/>
  <c r="E221" i="2"/>
  <c r="E220" i="2"/>
  <c r="E219" i="2"/>
  <c r="E213" i="2"/>
  <c r="E212" i="2"/>
  <c r="E211" i="2"/>
  <c r="E210" i="2"/>
  <c r="E209" i="2"/>
  <c r="E208" i="2"/>
  <c r="E203" i="2"/>
  <c r="E202" i="2"/>
  <c r="E201" i="2"/>
  <c r="E200" i="2"/>
  <c r="E199" i="2"/>
  <c r="E198" i="2"/>
  <c r="E193" i="2"/>
  <c r="E192" i="2"/>
  <c r="E191" i="2"/>
  <c r="E190" i="2"/>
  <c r="E189" i="2"/>
  <c r="E188" i="2"/>
  <c r="E183" i="2"/>
  <c r="E182" i="2"/>
  <c r="E181" i="2"/>
  <c r="E180" i="2"/>
  <c r="E179" i="2"/>
  <c r="E178" i="2"/>
  <c r="E173" i="2"/>
  <c r="E172" i="2"/>
  <c r="E171" i="2"/>
  <c r="E170" i="2"/>
  <c r="E169" i="2"/>
  <c r="E168" i="2"/>
  <c r="E163" i="2"/>
  <c r="E162" i="2"/>
  <c r="E161" i="2"/>
  <c r="E160" i="2"/>
  <c r="E159" i="2"/>
  <c r="E158" i="2"/>
  <c r="G153" i="2"/>
  <c r="F153" i="2"/>
  <c r="E153" i="2"/>
  <c r="D153" i="2"/>
  <c r="C153" i="2"/>
  <c r="B153" i="2"/>
  <c r="G140" i="2"/>
  <c r="F140" i="2"/>
  <c r="E140" i="2"/>
  <c r="D140" i="2"/>
  <c r="C140" i="2"/>
  <c r="B140" i="2"/>
  <c r="G135" i="2"/>
  <c r="F135" i="2"/>
  <c r="E135" i="2"/>
  <c r="D135" i="2"/>
  <c r="C135" i="2"/>
  <c r="B135" i="2"/>
  <c r="G126" i="2"/>
  <c r="F126" i="2"/>
  <c r="E126" i="2"/>
  <c r="D126" i="2"/>
  <c r="C126" i="2"/>
  <c r="B126" i="2"/>
  <c r="F108" i="2"/>
  <c r="E108" i="2"/>
  <c r="D108" i="2"/>
  <c r="F107" i="2"/>
  <c r="E107" i="2"/>
  <c r="D107" i="2"/>
  <c r="F106" i="2"/>
  <c r="E106" i="2"/>
  <c r="D106" i="2"/>
  <c r="F105" i="2"/>
  <c r="E105" i="2"/>
  <c r="D105" i="2"/>
  <c r="F104" i="2"/>
  <c r="E104" i="2"/>
  <c r="D104" i="2"/>
  <c r="F103" i="2"/>
  <c r="E103" i="2"/>
  <c r="D103" i="2"/>
  <c r="F102" i="2"/>
  <c r="E102" i="2"/>
  <c r="D102" i="2"/>
  <c r="F101" i="2"/>
  <c r="E101" i="2"/>
  <c r="D101" i="2"/>
  <c r="F100" i="2"/>
  <c r="E100" i="2"/>
  <c r="D100" i="2"/>
  <c r="F99" i="2"/>
  <c r="E99" i="2"/>
  <c r="D99" i="2"/>
  <c r="F98" i="2"/>
  <c r="E98" i="2"/>
  <c r="D98" i="2"/>
  <c r="F97" i="2"/>
  <c r="E97" i="2"/>
  <c r="D97" i="2"/>
  <c r="F96" i="2"/>
  <c r="E96" i="2"/>
  <c r="D96" i="2"/>
  <c r="F95" i="2"/>
  <c r="E95" i="2"/>
  <c r="D95" i="2"/>
  <c r="F94" i="2"/>
  <c r="E94" i="2"/>
  <c r="D94" i="2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H79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C31" i="2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E30" i="2"/>
  <c r="D30" i="2"/>
  <c r="E29" i="2"/>
  <c r="D29" i="2"/>
  <c r="E28" i="2"/>
  <c r="D28" i="2"/>
  <c r="E27" i="2"/>
  <c r="D27" i="2"/>
  <c r="E26" i="2"/>
  <c r="D26" i="2"/>
  <c r="C24" i="2"/>
  <c r="G19" i="2"/>
  <c r="F19" i="2"/>
  <c r="E19" i="2"/>
  <c r="D19" i="2"/>
  <c r="G18" i="2"/>
  <c r="F18" i="2"/>
  <c r="E18" i="2"/>
  <c r="D18" i="2"/>
  <c r="G17" i="2"/>
  <c r="F17" i="2"/>
  <c r="E17" i="2"/>
  <c r="D17" i="2"/>
  <c r="H12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H10" i="2"/>
  <c r="G10" i="2"/>
  <c r="F10" i="2"/>
  <c r="E10" i="2"/>
  <c r="D10" i="2"/>
  <c r="C10" i="2"/>
  <c r="B10" i="2"/>
  <c r="H6" i="2"/>
  <c r="B2" i="2"/>
  <c r="C83" i="2" s="1"/>
  <c r="H854" i="1"/>
  <c r="G854" i="1"/>
  <c r="F854" i="1"/>
  <c r="E854" i="1"/>
  <c r="D854" i="1"/>
  <c r="C854" i="1"/>
  <c r="B854" i="1"/>
  <c r="H853" i="1"/>
  <c r="G853" i="1"/>
  <c r="F853" i="1"/>
  <c r="E853" i="1"/>
  <c r="D853" i="1"/>
  <c r="C853" i="1"/>
  <c r="B853" i="1"/>
  <c r="H852" i="1"/>
  <c r="G852" i="1"/>
  <c r="F852" i="1"/>
  <c r="E852" i="1"/>
  <c r="D852" i="1"/>
  <c r="C852" i="1"/>
  <c r="B852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G581" i="1"/>
  <c r="F581" i="1"/>
  <c r="B581" i="1"/>
  <c r="H580" i="1"/>
  <c r="G580" i="1"/>
  <c r="F580" i="1"/>
  <c r="E580" i="1"/>
  <c r="D580" i="1"/>
  <c r="C580" i="1"/>
  <c r="B580" i="1"/>
  <c r="G579" i="1"/>
  <c r="F579" i="1"/>
  <c r="E579" i="1"/>
  <c r="D579" i="1"/>
  <c r="H579" i="1" s="1"/>
  <c r="C579" i="1"/>
  <c r="B579" i="1"/>
  <c r="G578" i="1"/>
  <c r="F578" i="1"/>
  <c r="E578" i="1"/>
  <c r="D578" i="1"/>
  <c r="C578" i="1"/>
  <c r="H578" i="1" s="1"/>
  <c r="B578" i="1"/>
  <c r="G577" i="1"/>
  <c r="F577" i="1"/>
  <c r="E577" i="1"/>
  <c r="D577" i="1"/>
  <c r="C577" i="1"/>
  <c r="B577" i="1"/>
  <c r="H577" i="1" s="1"/>
  <c r="G576" i="1"/>
  <c r="F576" i="1"/>
  <c r="E576" i="1"/>
  <c r="D576" i="1"/>
  <c r="C576" i="1"/>
  <c r="B576" i="1"/>
  <c r="H576" i="1" s="1"/>
  <c r="H575" i="1"/>
  <c r="G575" i="1"/>
  <c r="F575" i="1"/>
  <c r="E575" i="1"/>
  <c r="D575" i="1"/>
  <c r="C575" i="1"/>
  <c r="B575" i="1"/>
  <c r="G574" i="1"/>
  <c r="H574" i="1" s="1"/>
  <c r="F574" i="1"/>
  <c r="E574" i="1"/>
  <c r="D574" i="1"/>
  <c r="C574" i="1"/>
  <c r="B574" i="1"/>
  <c r="G573" i="1"/>
  <c r="F573" i="1"/>
  <c r="H573" i="1" s="1"/>
  <c r="E573" i="1"/>
  <c r="D573" i="1"/>
  <c r="C573" i="1"/>
  <c r="B573" i="1"/>
  <c r="G572" i="1"/>
  <c r="F572" i="1"/>
  <c r="E572" i="1"/>
  <c r="H572" i="1" s="1"/>
  <c r="D572" i="1"/>
  <c r="C572" i="1"/>
  <c r="B572" i="1"/>
  <c r="G571" i="1"/>
  <c r="F571" i="1"/>
  <c r="E571" i="1"/>
  <c r="D571" i="1"/>
  <c r="H571" i="1" s="1"/>
  <c r="C571" i="1"/>
  <c r="B571" i="1"/>
  <c r="G570" i="1"/>
  <c r="F570" i="1"/>
  <c r="E570" i="1"/>
  <c r="D570" i="1"/>
  <c r="C570" i="1"/>
  <c r="H570" i="1" s="1"/>
  <c r="B570" i="1"/>
  <c r="G569" i="1"/>
  <c r="F569" i="1"/>
  <c r="E569" i="1"/>
  <c r="D569" i="1"/>
  <c r="C569" i="1"/>
  <c r="B569" i="1"/>
  <c r="H569" i="1" s="1"/>
  <c r="G568" i="1"/>
  <c r="F568" i="1"/>
  <c r="E568" i="1"/>
  <c r="D568" i="1"/>
  <c r="C568" i="1"/>
  <c r="B568" i="1"/>
  <c r="H568" i="1" s="1"/>
  <c r="H567" i="1"/>
  <c r="G567" i="1"/>
  <c r="F567" i="1"/>
  <c r="E567" i="1"/>
  <c r="D567" i="1"/>
  <c r="C567" i="1"/>
  <c r="B567" i="1"/>
  <c r="G566" i="1"/>
  <c r="H566" i="1" s="1"/>
  <c r="F566" i="1"/>
  <c r="E566" i="1"/>
  <c r="D566" i="1"/>
  <c r="C566" i="1"/>
  <c r="B566" i="1"/>
  <c r="G565" i="1"/>
  <c r="F565" i="1"/>
  <c r="H565" i="1" s="1"/>
  <c r="E565" i="1"/>
  <c r="D565" i="1"/>
  <c r="C565" i="1"/>
  <c r="B565" i="1"/>
  <c r="G564" i="1"/>
  <c r="F564" i="1"/>
  <c r="E564" i="1"/>
  <c r="H564" i="1" s="1"/>
  <c r="D564" i="1"/>
  <c r="C564" i="1"/>
  <c r="B564" i="1"/>
  <c r="G563" i="1"/>
  <c r="F563" i="1"/>
  <c r="E563" i="1"/>
  <c r="D563" i="1"/>
  <c r="H563" i="1" s="1"/>
  <c r="C563" i="1"/>
  <c r="B563" i="1"/>
  <c r="G562" i="1"/>
  <c r="F562" i="1"/>
  <c r="E562" i="1"/>
  <c r="D562" i="1"/>
  <c r="C562" i="1"/>
  <c r="H562" i="1" s="1"/>
  <c r="B562" i="1"/>
  <c r="G561" i="1"/>
  <c r="F561" i="1"/>
  <c r="E561" i="1"/>
  <c r="D561" i="1"/>
  <c r="C561" i="1"/>
  <c r="B561" i="1"/>
  <c r="H561" i="1" s="1"/>
  <c r="G560" i="1"/>
  <c r="F560" i="1"/>
  <c r="E560" i="1"/>
  <c r="D560" i="1"/>
  <c r="C560" i="1"/>
  <c r="B560" i="1"/>
  <c r="H560" i="1" s="1"/>
  <c r="H559" i="1"/>
  <c r="G559" i="1"/>
  <c r="F559" i="1"/>
  <c r="E559" i="1"/>
  <c r="D559" i="1"/>
  <c r="D581" i="1" s="1"/>
  <c r="C559" i="1"/>
  <c r="C581" i="1" s="1"/>
  <c r="B559" i="1"/>
  <c r="G558" i="1"/>
  <c r="H558" i="1" s="1"/>
  <c r="F558" i="1"/>
  <c r="E558" i="1"/>
  <c r="D558" i="1"/>
  <c r="C558" i="1"/>
  <c r="B558" i="1"/>
  <c r="G557" i="1"/>
  <c r="F557" i="1"/>
  <c r="H557" i="1" s="1"/>
  <c r="H581" i="1" s="1"/>
  <c r="E557" i="1"/>
  <c r="E581" i="1" s="1"/>
  <c r="D557" i="1"/>
  <c r="C557" i="1"/>
  <c r="B557" i="1"/>
  <c r="I539" i="1"/>
  <c r="H539" i="1"/>
  <c r="G539" i="1"/>
  <c r="F539" i="1"/>
  <c r="E539" i="1"/>
  <c r="D539" i="1"/>
  <c r="C539" i="1"/>
  <c r="B539" i="1"/>
  <c r="I538" i="1"/>
  <c r="H538" i="1"/>
  <c r="G538" i="1"/>
  <c r="F538" i="1"/>
  <c r="E538" i="1"/>
  <c r="D538" i="1"/>
  <c r="C538" i="1"/>
  <c r="B538" i="1"/>
  <c r="I537" i="1"/>
  <c r="H537" i="1"/>
  <c r="G537" i="1"/>
  <c r="F537" i="1"/>
  <c r="E537" i="1"/>
  <c r="D537" i="1"/>
  <c r="C537" i="1"/>
  <c r="B537" i="1"/>
  <c r="I536" i="1"/>
  <c r="H536" i="1"/>
  <c r="G536" i="1"/>
  <c r="F536" i="1"/>
  <c r="E536" i="1"/>
  <c r="D536" i="1"/>
  <c r="C536" i="1"/>
  <c r="B536" i="1"/>
  <c r="I535" i="1"/>
  <c r="H535" i="1"/>
  <c r="G535" i="1"/>
  <c r="F535" i="1"/>
  <c r="E535" i="1"/>
  <c r="D535" i="1"/>
  <c r="C535" i="1"/>
  <c r="B535" i="1"/>
  <c r="I534" i="1"/>
  <c r="H534" i="1"/>
  <c r="G534" i="1"/>
  <c r="F534" i="1"/>
  <c r="E534" i="1"/>
  <c r="D534" i="1"/>
  <c r="C534" i="1"/>
  <c r="B534" i="1"/>
  <c r="I533" i="1"/>
  <c r="H533" i="1"/>
  <c r="G533" i="1"/>
  <c r="F533" i="1"/>
  <c r="E533" i="1"/>
  <c r="D533" i="1"/>
  <c r="C533" i="1"/>
  <c r="B533" i="1"/>
  <c r="I532" i="1"/>
  <c r="H532" i="1"/>
  <c r="G532" i="1"/>
  <c r="F532" i="1"/>
  <c r="E532" i="1"/>
  <c r="D532" i="1"/>
  <c r="C532" i="1"/>
  <c r="B532" i="1"/>
  <c r="I531" i="1"/>
  <c r="H531" i="1"/>
  <c r="G531" i="1"/>
  <c r="F531" i="1"/>
  <c r="E531" i="1"/>
  <c r="D531" i="1"/>
  <c r="C531" i="1"/>
  <c r="B531" i="1"/>
  <c r="I530" i="1"/>
  <c r="H530" i="1"/>
  <c r="G530" i="1"/>
  <c r="F530" i="1"/>
  <c r="E530" i="1"/>
  <c r="D530" i="1"/>
  <c r="C530" i="1"/>
  <c r="B530" i="1"/>
  <c r="I529" i="1"/>
  <c r="H529" i="1"/>
  <c r="G529" i="1"/>
  <c r="F529" i="1"/>
  <c r="E529" i="1"/>
  <c r="D529" i="1"/>
  <c r="C529" i="1"/>
  <c r="B529" i="1"/>
  <c r="I528" i="1"/>
  <c r="H528" i="1"/>
  <c r="G528" i="1"/>
  <c r="F528" i="1"/>
  <c r="E528" i="1"/>
  <c r="D528" i="1"/>
  <c r="C528" i="1"/>
  <c r="B528" i="1"/>
  <c r="I527" i="1"/>
  <c r="H527" i="1"/>
  <c r="G527" i="1"/>
  <c r="F527" i="1"/>
  <c r="E527" i="1"/>
  <c r="D527" i="1"/>
  <c r="C527" i="1"/>
  <c r="B527" i="1"/>
  <c r="I526" i="1"/>
  <c r="H526" i="1"/>
  <c r="G526" i="1"/>
  <c r="F526" i="1"/>
  <c r="E526" i="1"/>
  <c r="D526" i="1"/>
  <c r="C526" i="1"/>
  <c r="B526" i="1"/>
  <c r="I525" i="1"/>
  <c r="H525" i="1"/>
  <c r="G525" i="1"/>
  <c r="F525" i="1"/>
  <c r="E525" i="1"/>
  <c r="D525" i="1"/>
  <c r="C525" i="1"/>
  <c r="B525" i="1"/>
  <c r="I524" i="1"/>
  <c r="H524" i="1"/>
  <c r="G524" i="1"/>
  <c r="F524" i="1"/>
  <c r="E524" i="1"/>
  <c r="D524" i="1"/>
  <c r="C524" i="1"/>
  <c r="B524" i="1"/>
  <c r="I523" i="1"/>
  <c r="H523" i="1"/>
  <c r="G523" i="1"/>
  <c r="F523" i="1"/>
  <c r="E523" i="1"/>
  <c r="D523" i="1"/>
  <c r="C523" i="1"/>
  <c r="B523" i="1"/>
  <c r="I522" i="1"/>
  <c r="H522" i="1"/>
  <c r="G522" i="1"/>
  <c r="F522" i="1"/>
  <c r="E522" i="1"/>
  <c r="D522" i="1"/>
  <c r="C522" i="1"/>
  <c r="B522" i="1"/>
  <c r="I521" i="1"/>
  <c r="H521" i="1"/>
  <c r="G521" i="1"/>
  <c r="F521" i="1"/>
  <c r="E521" i="1"/>
  <c r="D521" i="1"/>
  <c r="C521" i="1"/>
  <c r="B521" i="1"/>
  <c r="I520" i="1"/>
  <c r="H520" i="1"/>
  <c r="G520" i="1"/>
  <c r="F520" i="1"/>
  <c r="E520" i="1"/>
  <c r="D520" i="1"/>
  <c r="C520" i="1"/>
  <c r="B520" i="1"/>
  <c r="I519" i="1"/>
  <c r="H519" i="1"/>
  <c r="G519" i="1"/>
  <c r="F519" i="1"/>
  <c r="E519" i="1"/>
  <c r="D519" i="1"/>
  <c r="C519" i="1"/>
  <c r="B519" i="1"/>
  <c r="I518" i="1"/>
  <c r="H518" i="1"/>
  <c r="G518" i="1"/>
  <c r="F518" i="1"/>
  <c r="E518" i="1"/>
  <c r="D518" i="1"/>
  <c r="C518" i="1"/>
  <c r="B518" i="1"/>
  <c r="I517" i="1"/>
  <c r="H517" i="1"/>
  <c r="G517" i="1"/>
  <c r="F517" i="1"/>
  <c r="E517" i="1"/>
  <c r="D517" i="1"/>
  <c r="C517" i="1"/>
  <c r="B517" i="1"/>
  <c r="I516" i="1"/>
  <c r="I544" i="1" s="1"/>
  <c r="H516" i="1"/>
  <c r="H544" i="1" s="1"/>
  <c r="G516" i="1"/>
  <c r="G544" i="1" s="1"/>
  <c r="F516" i="1"/>
  <c r="F544" i="1" s="1"/>
  <c r="E516" i="1"/>
  <c r="E544" i="1" s="1"/>
  <c r="D516" i="1"/>
  <c r="D544" i="1" s="1"/>
  <c r="C516" i="1"/>
  <c r="C544" i="1" s="1"/>
  <c r="B516" i="1"/>
  <c r="B544" i="1" s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G381" i="1"/>
  <c r="F381" i="1"/>
  <c r="E381" i="1"/>
  <c r="D381" i="1"/>
  <c r="C381" i="1"/>
  <c r="B381" i="1"/>
  <c r="G380" i="1"/>
  <c r="F380" i="1"/>
  <c r="E380" i="1"/>
  <c r="D380" i="1"/>
  <c r="C380" i="1"/>
  <c r="B380" i="1"/>
  <c r="G379" i="1"/>
  <c r="F379" i="1"/>
  <c r="E379" i="1"/>
  <c r="D379" i="1"/>
  <c r="C379" i="1"/>
  <c r="B379" i="1"/>
  <c r="G378" i="1"/>
  <c r="F378" i="1"/>
  <c r="E378" i="1"/>
  <c r="D378" i="1"/>
  <c r="C378" i="1"/>
  <c r="B378" i="1"/>
  <c r="G377" i="1"/>
  <c r="F377" i="1"/>
  <c r="E377" i="1"/>
  <c r="D377" i="1"/>
  <c r="C377" i="1"/>
  <c r="B377" i="1"/>
  <c r="G376" i="1"/>
  <c r="F376" i="1"/>
  <c r="E376" i="1"/>
  <c r="D376" i="1"/>
  <c r="C376" i="1"/>
  <c r="B376" i="1"/>
  <c r="G375" i="1"/>
  <c r="F375" i="1"/>
  <c r="E375" i="1"/>
  <c r="D375" i="1"/>
  <c r="C375" i="1"/>
  <c r="B375" i="1"/>
  <c r="G374" i="1"/>
  <c r="F374" i="1"/>
  <c r="E374" i="1"/>
  <c r="D374" i="1"/>
  <c r="C374" i="1"/>
  <c r="B374" i="1"/>
  <c r="G373" i="1"/>
  <c r="F373" i="1"/>
  <c r="E373" i="1"/>
  <c r="D373" i="1"/>
  <c r="C373" i="1"/>
  <c r="B373" i="1"/>
  <c r="G372" i="1"/>
  <c r="F372" i="1"/>
  <c r="E372" i="1"/>
  <c r="D372" i="1"/>
  <c r="C372" i="1"/>
  <c r="B372" i="1"/>
  <c r="G371" i="1"/>
  <c r="F371" i="1"/>
  <c r="E371" i="1"/>
  <c r="D371" i="1"/>
  <c r="C371" i="1"/>
  <c r="B371" i="1"/>
  <c r="G370" i="1"/>
  <c r="F370" i="1"/>
  <c r="E370" i="1"/>
  <c r="D370" i="1"/>
  <c r="C370" i="1"/>
  <c r="B370" i="1"/>
  <c r="G369" i="1"/>
  <c r="F369" i="1"/>
  <c r="E369" i="1"/>
  <c r="D369" i="1"/>
  <c r="C369" i="1"/>
  <c r="B369" i="1"/>
  <c r="G368" i="1"/>
  <c r="F368" i="1"/>
  <c r="E368" i="1"/>
  <c r="D368" i="1"/>
  <c r="C368" i="1"/>
  <c r="B368" i="1"/>
  <c r="G367" i="1"/>
  <c r="F367" i="1"/>
  <c r="E367" i="1"/>
  <c r="D367" i="1"/>
  <c r="C367" i="1"/>
  <c r="B367" i="1"/>
  <c r="G366" i="1"/>
  <c r="F366" i="1"/>
  <c r="E366" i="1"/>
  <c r="D366" i="1"/>
  <c r="C366" i="1"/>
  <c r="B366" i="1"/>
  <c r="G365" i="1"/>
  <c r="F365" i="1"/>
  <c r="E365" i="1"/>
  <c r="D365" i="1"/>
  <c r="C365" i="1"/>
  <c r="B365" i="1"/>
  <c r="G364" i="1"/>
  <c r="F364" i="1"/>
  <c r="E364" i="1"/>
  <c r="D364" i="1"/>
  <c r="C364" i="1"/>
  <c r="B364" i="1"/>
  <c r="G363" i="1"/>
  <c r="F363" i="1"/>
  <c r="E363" i="1"/>
  <c r="D363" i="1"/>
  <c r="C363" i="1"/>
  <c r="B363" i="1"/>
  <c r="G362" i="1"/>
  <c r="F362" i="1"/>
  <c r="E362" i="1"/>
  <c r="D362" i="1"/>
  <c r="C362" i="1"/>
  <c r="B362" i="1"/>
  <c r="G361" i="1"/>
  <c r="F361" i="1"/>
  <c r="E361" i="1"/>
  <c r="D361" i="1"/>
  <c r="C361" i="1"/>
  <c r="B361" i="1"/>
  <c r="G360" i="1"/>
  <c r="F360" i="1"/>
  <c r="E360" i="1"/>
  <c r="D360" i="1"/>
  <c r="C360" i="1"/>
  <c r="B360" i="1"/>
  <c r="G359" i="1"/>
  <c r="F359" i="1"/>
  <c r="E359" i="1"/>
  <c r="D359" i="1"/>
  <c r="C359" i="1"/>
  <c r="B359" i="1"/>
  <c r="G358" i="1"/>
  <c r="F358" i="1"/>
  <c r="E358" i="1"/>
  <c r="D358" i="1"/>
  <c r="C358" i="1"/>
  <c r="B358" i="1"/>
  <c r="E337" i="1"/>
  <c r="E327" i="1" s="1"/>
  <c r="E336" i="1"/>
  <c r="E326" i="1" s="1"/>
  <c r="E335" i="1"/>
  <c r="E325" i="1" s="1"/>
  <c r="E334" i="1"/>
  <c r="E333" i="1"/>
  <c r="E332" i="1"/>
  <c r="E322" i="1" s="1"/>
  <c r="E324" i="1"/>
  <c r="E323" i="1"/>
  <c r="E315" i="1"/>
  <c r="E314" i="1"/>
  <c r="E313" i="1"/>
  <c r="E312" i="1"/>
  <c r="E311" i="1"/>
  <c r="E306" i="1"/>
  <c r="E316" i="1" s="1"/>
  <c r="E305" i="1"/>
  <c r="E304" i="1"/>
  <c r="E303" i="1"/>
  <c r="E302" i="1"/>
  <c r="E301" i="1"/>
  <c r="E286" i="1"/>
  <c r="E285" i="1"/>
  <c r="E284" i="1"/>
  <c r="E283" i="1"/>
  <c r="E282" i="1"/>
  <c r="E281" i="1"/>
  <c r="F183" i="1"/>
  <c r="E183" i="1"/>
  <c r="D183" i="1"/>
  <c r="F182" i="1"/>
  <c r="E182" i="1"/>
  <c r="D182" i="1"/>
  <c r="F181" i="1"/>
  <c r="E181" i="1"/>
  <c r="D181" i="1"/>
  <c r="F180" i="1"/>
  <c r="E180" i="1"/>
  <c r="D180" i="1"/>
  <c r="F179" i="1"/>
  <c r="E179" i="1"/>
  <c r="D179" i="1"/>
  <c r="F178" i="1"/>
  <c r="E178" i="1"/>
  <c r="D178" i="1"/>
  <c r="F177" i="1"/>
  <c r="E177" i="1"/>
  <c r="D177" i="1"/>
  <c r="F176" i="1"/>
  <c r="E176" i="1"/>
  <c r="D176" i="1"/>
  <c r="F175" i="1"/>
  <c r="E175" i="1"/>
  <c r="D175" i="1"/>
  <c r="F174" i="1"/>
  <c r="E174" i="1"/>
  <c r="D174" i="1"/>
  <c r="F173" i="1"/>
  <c r="E173" i="1"/>
  <c r="D173" i="1"/>
  <c r="F172" i="1"/>
  <c r="E172" i="1"/>
  <c r="D172" i="1"/>
  <c r="F171" i="1"/>
  <c r="E171" i="1"/>
  <c r="D171" i="1"/>
  <c r="F170" i="1"/>
  <c r="E170" i="1"/>
  <c r="D170" i="1"/>
  <c r="F169" i="1"/>
  <c r="E169" i="1"/>
  <c r="D169" i="1"/>
  <c r="F168" i="1"/>
  <c r="E168" i="1"/>
  <c r="D168" i="1"/>
  <c r="F167" i="1"/>
  <c r="E167" i="1"/>
  <c r="D167" i="1"/>
  <c r="F166" i="1"/>
  <c r="E166" i="1"/>
  <c r="D166" i="1"/>
  <c r="F165" i="1"/>
  <c r="E165" i="1"/>
  <c r="D165" i="1"/>
  <c r="F164" i="1"/>
  <c r="E164" i="1"/>
  <c r="D164" i="1"/>
  <c r="F163" i="1"/>
  <c r="E163" i="1"/>
  <c r="D163" i="1"/>
  <c r="F162" i="1"/>
  <c r="E162" i="1"/>
  <c r="D162" i="1"/>
  <c r="F161" i="1"/>
  <c r="E161" i="1"/>
  <c r="D161" i="1"/>
  <c r="F160" i="1"/>
  <c r="E160" i="1"/>
  <c r="D160" i="1"/>
  <c r="C158" i="1"/>
  <c r="C91" i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77" i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E40" i="1"/>
  <c r="F40" i="1" s="1"/>
  <c r="G40" i="1" s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6" i="1"/>
  <c r="B2" i="1"/>
  <c r="D446" i="1" s="1"/>
  <c r="D343" i="2" l="1"/>
</calcChain>
</file>

<file path=xl/sharedStrings.xml><?xml version="1.0" encoding="utf-8"?>
<sst xmlns="http://schemas.openxmlformats.org/spreadsheetml/2006/main" count="1240" uniqueCount="409">
  <si>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</si>
  <si>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</si>
  <si>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</si>
  <si>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</si>
  <si>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</si>
  <si>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</si>
  <si>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</si>
  <si>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</si>
  <si>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</si>
  <si>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</si>
  <si>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</si>
  <si>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</si>
  <si>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</si>
  <si>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</si>
  <si>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</si>
  <si>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</si>
  <si>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</si>
  <si>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</si>
  <si>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</si>
  <si>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</si>
  <si>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</si>
  <si>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</si>
  <si>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</si>
  <si>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</si>
  <si>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</si>
  <si>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</si>
  <si>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</si>
  <si>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</si>
  <si>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</si>
  <si>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</si>
  <si>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</si>
  <si>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</si>
  <si>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</si>
  <si>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</si>
  <si>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</si>
  <si>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</si>
  <si>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</si>
  <si>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</si>
  <si>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</si>
  <si>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</si>
  <si>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</si>
  <si>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</si>
  <si>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</si>
  <si>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</si>
  <si>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</si>
  <si>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</si>
  <si>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</si>
  <si>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</si>
  <si>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</si>
  <si>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</si>
  <si>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</si>
  <si>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</si>
  <si>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</si>
  <si>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</si>
  <si>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</si>
  <si>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</si>
  <si>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</si>
  <si>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</si>
  <si>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</si>
  <si>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</si>
  <si>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</si>
  <si>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</si>
  <si>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</si>
  <si>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</si>
  <si>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</si>
  <si>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</si>
  <si>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</si>
  <si>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</si>
  <si>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</si>
  <si>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</si>
  <si>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</si>
  <si>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</si>
  <si>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</si>
  <si>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</si>
  <si>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</si>
  <si>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</si>
  <si>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</si>
  <si>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</si>
  <si>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</si>
  <si>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</si>
  <si>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</si>
  <si>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</si>
  <si>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</si>
  <si>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</si>
  <si>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</si>
  <si>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</si>
  <si>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</si>
  <si>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</si>
  <si>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</si>
  <si>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</si>
  <si>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</si>
  <si>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</si>
  <si>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</si>
  <si>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</si>
  <si>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</si>
  <si>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</si>
  <si>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</si>
  <si>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</si>
  <si>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</si>
  <si>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</si>
  <si>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</si>
  <si>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</si>
  <si>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</si>
  <si>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</si>
  <si>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</si>
  <si>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</si>
  <si>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</si>
  <si>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</si>
  <si>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</si>
  <si>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</si>
  <si>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</si>
  <si>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</si>
  <si>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</si>
  <si>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</si>
  <si>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</si>
  <si>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</si>
  <si>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</si>
  <si>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</si>
  <si>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</si>
  <si>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</si>
  <si>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</si>
  <si>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</si>
  <si>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</si>
  <si>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</si>
  <si>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</si>
  <si>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</si>
  <si>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</si>
  <si>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</si>
  <si>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</si>
  <si>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</si>
  <si>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</si>
  <si>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</si>
  <si>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</si>
  <si>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</si>
  <si>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</si>
  <si>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</si>
  <si>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</si>
  <si>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</si>
  <si>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</si>
  <si>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</si>
  <si>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</si>
  <si>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</si>
  <si>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</si>
  <si>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</si>
  <si>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</si>
  <si>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</si>
  <si>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</si>
  <si>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</si>
  <si>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</si>
  <si>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</si>
  <si>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</si>
  <si>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</si>
  <si>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</si>
  <si>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</si>
  <si>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</si>
  <si>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</si>
  <si>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</si>
  <si>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</si>
  <si>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</si>
  <si>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</si>
  <si>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</si>
  <si>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</si>
  <si>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</si>
  <si>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</si>
  <si>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</si>
  <si>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</si>
  <si>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</si>
  <si>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</si>
  <si>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</si>
  <si>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</si>
  <si>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</si>
  <si>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</si>
  <si>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</si>
  <si>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</si>
  <si>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</si>
  <si>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</si>
  <si>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</si>
  <si>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</si>
  <si>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</si>
  <si>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</si>
  <si>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</si>
  <si>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</si>
  <si>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</si>
  <si>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</si>
  <si>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</si>
  <si>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</si>
  <si>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</si>
  <si>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</si>
  <si>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</si>
  <si>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</si>
  <si>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</si>
  <si>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</si>
  <si>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</si>
  <si>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</si>
  <si>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</si>
  <si>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</si>
  <si>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</si>
  <si>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</si>
  <si>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</si>
  <si>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</si>
  <si>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</si>
  <si>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</si>
  <si>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</si>
  <si>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</si>
  <si>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</si>
  <si>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</si>
  <si>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</si>
  <si>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</si>
  <si>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</si>
  <si>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</si>
  <si>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</si>
  <si>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</si>
  <si>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</si>
  <si>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</si>
  <si>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</si>
  <si>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</si>
  <si>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</si>
  <si>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</si>
  <si>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</si>
  <si>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</si>
  <si>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</si>
  <si>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</si>
  <si>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</si>
  <si>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</si>
  <si>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</si>
  <si>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</si>
  <si>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</si>
  <si>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</si>
  <si>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</si>
  <si>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</si>
  <si>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</si>
  <si>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</si>
  <si>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</si>
  <si>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</si>
  <si>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</si>
  <si>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</si>
  <si>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</si>
  <si>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</si>
  <si>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</si>
  <si>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</si>
  <si>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</si>
  <si>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</si>
  <si>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</si>
  <si>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</si>
  <si>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</si>
  <si>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</si>
  <si>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</si>
  <si>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</si>
  <si>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</si>
  <si>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</si>
  <si>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</si>
  <si>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</si>
  <si>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</si>
  <si>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</si>
  <si>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</si>
  <si>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</si>
  <si>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</si>
  <si>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</si>
  <si>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</si>
  <si>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</si>
  <si>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</si>
  <si>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</si>
  <si>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</si>
  <si>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</si>
  <si>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</si>
  <si>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</si>
  <si>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</si>
  <si>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</si>
  <si>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</si>
  <si>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</si>
  <si>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</si>
  <si>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</si>
  <si>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</si>
  <si>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</si>
  <si>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</si>
  <si>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</si>
  <si>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</si>
  <si>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</si>
  <si>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</si>
  <si>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</si>
  <si>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</si>
  <si>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</si>
  <si>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</si>
  <si>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</si>
  <si>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</si>
  <si>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</si>
  <si>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</si>
  <si>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</si>
  <si>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</si>
  <si>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</si>
  <si>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</si>
  <si>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</si>
  <si>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</si>
  <si>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</si>
  <si>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</si>
  <si>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</si>
  <si>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</si>
  <si>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</si>
  <si>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</si>
  <si>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</si>
  <si>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</si>
  <si>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</si>
  <si>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</si>
  <si>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</si>
  <si>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</si>
  <si>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</si>
  <si>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</si>
  <si>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</si>
  <si>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</si>
  <si>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</si>
  <si>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</si>
  <si>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</si>
  <si>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</si>
  <si>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</si>
  <si>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</si>
  <si>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</si>
  <si>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</si>
  <si>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</si>
  <si>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</si>
  <si>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</si>
  <si>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</si>
  <si>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</si>
  <si>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</si>
  <si>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</si>
  <si>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</si>
  <si>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</si>
  <si>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</si>
  <si>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</si>
  <si>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</si>
  <si>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</si>
  <si>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</si>
  <si>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</si>
  <si>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</si>
  <si>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</si>
  <si>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</si>
  <si>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</si>
  <si>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</si>
  <si>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</si>
  <si>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</si>
  <si>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</si>
  <si>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</si>
  <si>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</si>
  <si>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</si>
  <si>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</si>
  <si>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</si>
  <si>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</si>
  <si>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</si>
  <si>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</si>
  <si>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</si>
  <si>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</si>
  <si>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</si>
  <si>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</si>
  <si>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</si>
  <si>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</si>
  <si>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</si>
  <si>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</si>
  <si>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</si>
  <si>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</si>
  <si>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</si>
  <si>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</si>
  <si>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</si>
  <si>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</si>
  <si>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</si>
  <si>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</si>
  <si>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</si>
  <si>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</si>
  <si>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</si>
  <si>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</si>
  <si>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</si>
  <si>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</si>
  <si>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</si>
  <si>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</si>
  <si>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</si>
  <si>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</si>
  <si>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</si>
  <si>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</si>
  <si>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</si>
  <si>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</si>
  <si>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</si>
  <si>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</si>
  <si>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</si>
  <si>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</si>
  <si>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</si>
  <si>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</si>
  <si>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</si>
  <si>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</si>
  <si>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</si>
  <si>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</si>
  <si>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</si>
  <si>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</si>
  <si>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</si>
  <si>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</si>
  <si>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</si>
  <si>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</si>
  <si>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</si>
  <si>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</si>
  <si>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</si>
  <si>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</si>
  <si>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</si>
  <si>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</si>
  <si>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</si>
  <si>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</si>
  <si>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</si>
  <si>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</si>
  <si>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</si>
  <si>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</si>
  <si>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</si>
  <si>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825.9  GWh</t>
  </si>
  <si>
    <t>2224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</si>
</sst>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A655969A-C599-4B0E-85F4-183CE2F8C0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7-4B78-93FC-BAC85E832FF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7-4B78-93FC-BAC85E832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8-4197-8F87-DF12766BB73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8-4197-8F87-DF12766BB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529.48061916999995</c:v>
                </c:pt>
                <c:pt idx="1">
                  <c:v>436.42186854000005</c:v>
                </c:pt>
                <c:pt idx="2">
                  <c:v>428.55711531000003</c:v>
                </c:pt>
                <c:pt idx="3">
                  <c:v>418.60664731999998</c:v>
                </c:pt>
                <c:pt idx="4">
                  <c:v>428.40869901999997</c:v>
                </c:pt>
                <c:pt idx="5">
                  <c:v>515.13760590000004</c:v>
                </c:pt>
                <c:pt idx="6">
                  <c:v>644.18545453000036</c:v>
                </c:pt>
                <c:pt idx="7">
                  <c:v>825.19007363000014</c:v>
                </c:pt>
                <c:pt idx="8">
                  <c:v>906.43382333999989</c:v>
                </c:pt>
                <c:pt idx="9">
                  <c:v>950.17851569000004</c:v>
                </c:pt>
                <c:pt idx="10">
                  <c:v>816.35716785999989</c:v>
                </c:pt>
                <c:pt idx="11">
                  <c:v>805.83833212000002</c:v>
                </c:pt>
                <c:pt idx="12">
                  <c:v>806.08132921000015</c:v>
                </c:pt>
                <c:pt idx="13">
                  <c:v>805.0092530999998</c:v>
                </c:pt>
                <c:pt idx="14">
                  <c:v>803.70321016000003</c:v>
                </c:pt>
                <c:pt idx="15">
                  <c:v>803.23190710999972</c:v>
                </c:pt>
                <c:pt idx="16">
                  <c:v>820.06383638000023</c:v>
                </c:pt>
                <c:pt idx="17">
                  <c:v>903.94383917000016</c:v>
                </c:pt>
                <c:pt idx="18">
                  <c:v>1049.3890395199999</c:v>
                </c:pt>
                <c:pt idx="19">
                  <c:v>1154.0642320500001</c:v>
                </c:pt>
                <c:pt idx="20">
                  <c:v>1230.4233078400005</c:v>
                </c:pt>
                <c:pt idx="21">
                  <c:v>1154.2094365600005</c:v>
                </c:pt>
                <c:pt idx="22">
                  <c:v>889.41170197999952</c:v>
                </c:pt>
                <c:pt idx="23">
                  <c:v>671.57437869000012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96-490B-81B2-A7ACF06E2D92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582.71961916999999</c:v>
                </c:pt>
                <c:pt idx="1">
                  <c:v>531.38586854000005</c:v>
                </c:pt>
                <c:pt idx="2">
                  <c:v>510.31511531000001</c:v>
                </c:pt>
                <c:pt idx="3">
                  <c:v>500.83664732</c:v>
                </c:pt>
                <c:pt idx="4">
                  <c:v>508.66269901999999</c:v>
                </c:pt>
                <c:pt idx="5">
                  <c:v>552.67960590000007</c:v>
                </c:pt>
                <c:pt idx="6">
                  <c:v>650.33445453000036</c:v>
                </c:pt>
                <c:pt idx="7">
                  <c:v>795.55607363000013</c:v>
                </c:pt>
                <c:pt idx="8">
                  <c:v>856.06882333999988</c:v>
                </c:pt>
                <c:pt idx="9">
                  <c:v>849.68751569000005</c:v>
                </c:pt>
                <c:pt idx="10">
                  <c:v>774.18516785999986</c:v>
                </c:pt>
                <c:pt idx="11">
                  <c:v>782.43033212</c:v>
                </c:pt>
                <c:pt idx="12">
                  <c:v>795.42032921000009</c:v>
                </c:pt>
                <c:pt idx="13">
                  <c:v>813.61825309999983</c:v>
                </c:pt>
                <c:pt idx="14">
                  <c:v>820.95321016000003</c:v>
                </c:pt>
                <c:pt idx="15">
                  <c:v>809.17390710999985</c:v>
                </c:pt>
                <c:pt idx="16">
                  <c:v>810.75283638000019</c:v>
                </c:pt>
                <c:pt idx="17">
                  <c:v>821.51483917000019</c:v>
                </c:pt>
                <c:pt idx="18">
                  <c:v>843.01103951999994</c:v>
                </c:pt>
                <c:pt idx="19">
                  <c:v>886.09923205000007</c:v>
                </c:pt>
                <c:pt idx="20">
                  <c:v>963.04230784000049</c:v>
                </c:pt>
                <c:pt idx="21">
                  <c:v>904.15743656000052</c:v>
                </c:pt>
                <c:pt idx="22">
                  <c:v>792.1147019799995</c:v>
                </c:pt>
                <c:pt idx="23">
                  <c:v>674.58037869000009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96-490B-81B2-A7ACF06E2D92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-53.239000000000004</c:v>
                </c:pt>
                <c:pt idx="1">
                  <c:v>-94.963999999999999</c:v>
                </c:pt>
                <c:pt idx="2">
                  <c:v>-81.75800000000001</c:v>
                </c:pt>
                <c:pt idx="3">
                  <c:v>-82.22999999999999</c:v>
                </c:pt>
                <c:pt idx="4">
                  <c:v>-80.254000000000019</c:v>
                </c:pt>
                <c:pt idx="5">
                  <c:v>-37.542000000000002</c:v>
                </c:pt>
                <c:pt idx="6">
                  <c:v>-6.1490000000000151</c:v>
                </c:pt>
                <c:pt idx="7">
                  <c:v>29.633999999999958</c:v>
                </c:pt>
                <c:pt idx="8">
                  <c:v>50.365000000000009</c:v>
                </c:pt>
                <c:pt idx="9">
                  <c:v>100.49099999999999</c:v>
                </c:pt>
                <c:pt idx="10">
                  <c:v>42.172000000000025</c:v>
                </c:pt>
                <c:pt idx="11">
                  <c:v>23.408000000000015</c:v>
                </c:pt>
                <c:pt idx="12">
                  <c:v>10.661000000000058</c:v>
                </c:pt>
                <c:pt idx="13">
                  <c:v>-8.6090000000000373</c:v>
                </c:pt>
                <c:pt idx="14">
                  <c:v>-17.25</c:v>
                </c:pt>
                <c:pt idx="15">
                  <c:v>-5.942000000000121</c:v>
                </c:pt>
                <c:pt idx="16">
                  <c:v>9.3109999999999786</c:v>
                </c:pt>
                <c:pt idx="17">
                  <c:v>82.42900000000003</c:v>
                </c:pt>
                <c:pt idx="18">
                  <c:v>206.37799999999999</c:v>
                </c:pt>
                <c:pt idx="19">
                  <c:v>267.96500000000003</c:v>
                </c:pt>
                <c:pt idx="20">
                  <c:v>267.38099999999997</c:v>
                </c:pt>
                <c:pt idx="21">
                  <c:v>250.05200000000002</c:v>
                </c:pt>
                <c:pt idx="22">
                  <c:v>97.296999999999983</c:v>
                </c:pt>
                <c:pt idx="23">
                  <c:v>-3.0060000000000002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96-490B-81B2-A7ACF06E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0-4415-A112-EC8D4D4F3DC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0-4415-A112-EC8D4D4F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572.29</c:v>
                </c:pt>
                <c:pt idx="1">
                  <c:v>515.35</c:v>
                </c:pt>
                <c:pt idx="2">
                  <c:v>475.33</c:v>
                </c:pt>
                <c:pt idx="3">
                  <c:v>478.66</c:v>
                </c:pt>
                <c:pt idx="4">
                  <c:v>487.14</c:v>
                </c:pt>
                <c:pt idx="5">
                  <c:v>546.97</c:v>
                </c:pt>
                <c:pt idx="6">
                  <c:v>953.71</c:v>
                </c:pt>
                <c:pt idx="7">
                  <c:v>1129.6199999999999</c:v>
                </c:pt>
                <c:pt idx="8">
                  <c:v>1203.1199999999999</c:v>
                </c:pt>
                <c:pt idx="9">
                  <c:v>901.15</c:v>
                </c:pt>
                <c:pt idx="10">
                  <c:v>750.94</c:v>
                </c:pt>
                <c:pt idx="11">
                  <c:v>774.22</c:v>
                </c:pt>
                <c:pt idx="12">
                  <c:v>752.99</c:v>
                </c:pt>
                <c:pt idx="13">
                  <c:v>741.8</c:v>
                </c:pt>
                <c:pt idx="14">
                  <c:v>755.58</c:v>
                </c:pt>
                <c:pt idx="15">
                  <c:v>745.22</c:v>
                </c:pt>
                <c:pt idx="16">
                  <c:v>759.89</c:v>
                </c:pt>
                <c:pt idx="17">
                  <c:v>853.8</c:v>
                </c:pt>
                <c:pt idx="18">
                  <c:v>1030.27</c:v>
                </c:pt>
                <c:pt idx="19">
                  <c:v>1168.33</c:v>
                </c:pt>
                <c:pt idx="20">
                  <c:v>1238.68</c:v>
                </c:pt>
                <c:pt idx="21">
                  <c:v>1158.04</c:v>
                </c:pt>
                <c:pt idx="22">
                  <c:v>938.06</c:v>
                </c:pt>
                <c:pt idx="23">
                  <c:v>701.03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8-4387-BC96-757DA32B3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562.04999999999995</c:v>
                </c:pt>
                <c:pt idx="1">
                  <c:v>499.96</c:v>
                </c:pt>
                <c:pt idx="2">
                  <c:v>481.55</c:v>
                </c:pt>
                <c:pt idx="3">
                  <c:v>485.83</c:v>
                </c:pt>
                <c:pt idx="4">
                  <c:v>487.34</c:v>
                </c:pt>
                <c:pt idx="5">
                  <c:v>530.87</c:v>
                </c:pt>
                <c:pt idx="6">
                  <c:v>651.54999999999995</c:v>
                </c:pt>
                <c:pt idx="7">
                  <c:v>788.75</c:v>
                </c:pt>
                <c:pt idx="8">
                  <c:v>801.48</c:v>
                </c:pt>
                <c:pt idx="9">
                  <c:v>771.09</c:v>
                </c:pt>
                <c:pt idx="10">
                  <c:v>752.74</c:v>
                </c:pt>
                <c:pt idx="11">
                  <c:v>723.44</c:v>
                </c:pt>
                <c:pt idx="12">
                  <c:v>733.37</c:v>
                </c:pt>
                <c:pt idx="13">
                  <c:v>730.04</c:v>
                </c:pt>
                <c:pt idx="14">
                  <c:v>739.33</c:v>
                </c:pt>
                <c:pt idx="15">
                  <c:v>746.19</c:v>
                </c:pt>
                <c:pt idx="16">
                  <c:v>751.39</c:v>
                </c:pt>
                <c:pt idx="17">
                  <c:v>748.46</c:v>
                </c:pt>
                <c:pt idx="18">
                  <c:v>816.49</c:v>
                </c:pt>
                <c:pt idx="19">
                  <c:v>927.9</c:v>
                </c:pt>
                <c:pt idx="20">
                  <c:v>991.74</c:v>
                </c:pt>
                <c:pt idx="21">
                  <c:v>924.97</c:v>
                </c:pt>
                <c:pt idx="22">
                  <c:v>832.58</c:v>
                </c:pt>
                <c:pt idx="23">
                  <c:v>696.51</c:v>
                </c:pt>
                <c:pt idx="24">
                  <c:v>572.21</c:v>
                </c:pt>
                <c:pt idx="25">
                  <c:v>511.84</c:v>
                </c:pt>
                <c:pt idx="26">
                  <c:v>493.05</c:v>
                </c:pt>
                <c:pt idx="27">
                  <c:v>475.52</c:v>
                </c:pt>
                <c:pt idx="28">
                  <c:v>491.82</c:v>
                </c:pt>
                <c:pt idx="29">
                  <c:v>533.76</c:v>
                </c:pt>
                <c:pt idx="30">
                  <c:v>648.67999999999995</c:v>
                </c:pt>
                <c:pt idx="31">
                  <c:v>760.37</c:v>
                </c:pt>
                <c:pt idx="32">
                  <c:v>775.89</c:v>
                </c:pt>
                <c:pt idx="33">
                  <c:v>743.23</c:v>
                </c:pt>
                <c:pt idx="34">
                  <c:v>743.42</c:v>
                </c:pt>
                <c:pt idx="35">
                  <c:v>729.52</c:v>
                </c:pt>
                <c:pt idx="36">
                  <c:v>720.51</c:v>
                </c:pt>
                <c:pt idx="37">
                  <c:v>736.08</c:v>
                </c:pt>
                <c:pt idx="38">
                  <c:v>702.82</c:v>
                </c:pt>
                <c:pt idx="39">
                  <c:v>689.78</c:v>
                </c:pt>
                <c:pt idx="40">
                  <c:v>691.78</c:v>
                </c:pt>
                <c:pt idx="41">
                  <c:v>786.11</c:v>
                </c:pt>
                <c:pt idx="42">
                  <c:v>844.76</c:v>
                </c:pt>
                <c:pt idx="43">
                  <c:v>908.66</c:v>
                </c:pt>
                <c:pt idx="44">
                  <c:v>1009.87</c:v>
                </c:pt>
                <c:pt idx="45">
                  <c:v>928.93</c:v>
                </c:pt>
                <c:pt idx="46">
                  <c:v>823.41</c:v>
                </c:pt>
                <c:pt idx="47">
                  <c:v>687.32</c:v>
                </c:pt>
                <c:pt idx="48">
                  <c:v>573.12</c:v>
                </c:pt>
                <c:pt idx="49">
                  <c:v>519.15</c:v>
                </c:pt>
                <c:pt idx="50">
                  <c:v>495.54</c:v>
                </c:pt>
                <c:pt idx="51">
                  <c:v>485.97</c:v>
                </c:pt>
                <c:pt idx="52">
                  <c:v>486.4</c:v>
                </c:pt>
                <c:pt idx="53">
                  <c:v>528.04</c:v>
                </c:pt>
                <c:pt idx="54">
                  <c:v>606.57000000000005</c:v>
                </c:pt>
                <c:pt idx="55">
                  <c:v>697.06</c:v>
                </c:pt>
                <c:pt idx="56">
                  <c:v>751.88</c:v>
                </c:pt>
                <c:pt idx="57">
                  <c:v>733.19</c:v>
                </c:pt>
                <c:pt idx="58">
                  <c:v>724.53</c:v>
                </c:pt>
                <c:pt idx="59">
                  <c:v>706.49</c:v>
                </c:pt>
                <c:pt idx="60">
                  <c:v>674.93</c:v>
                </c:pt>
                <c:pt idx="61">
                  <c:v>690.48</c:v>
                </c:pt>
                <c:pt idx="62">
                  <c:v>673.24</c:v>
                </c:pt>
                <c:pt idx="63">
                  <c:v>671.16</c:v>
                </c:pt>
                <c:pt idx="64">
                  <c:v>684.17</c:v>
                </c:pt>
                <c:pt idx="65">
                  <c:v>730.58</c:v>
                </c:pt>
                <c:pt idx="66">
                  <c:v>821.24</c:v>
                </c:pt>
                <c:pt idx="67">
                  <c:v>916.73</c:v>
                </c:pt>
                <c:pt idx="68">
                  <c:v>995.99</c:v>
                </c:pt>
                <c:pt idx="69">
                  <c:v>893.09</c:v>
                </c:pt>
                <c:pt idx="70">
                  <c:v>794.66</c:v>
                </c:pt>
                <c:pt idx="71">
                  <c:v>683.07</c:v>
                </c:pt>
                <c:pt idx="72">
                  <c:v>596.04</c:v>
                </c:pt>
                <c:pt idx="73">
                  <c:v>539.59</c:v>
                </c:pt>
                <c:pt idx="74">
                  <c:v>514.5</c:v>
                </c:pt>
                <c:pt idx="75">
                  <c:v>505.68</c:v>
                </c:pt>
                <c:pt idx="76">
                  <c:v>511.65</c:v>
                </c:pt>
                <c:pt idx="77">
                  <c:v>570.46</c:v>
                </c:pt>
                <c:pt idx="78">
                  <c:v>687.09</c:v>
                </c:pt>
                <c:pt idx="79">
                  <c:v>806.01</c:v>
                </c:pt>
                <c:pt idx="80">
                  <c:v>824.3</c:v>
                </c:pt>
                <c:pt idx="81">
                  <c:v>783.13</c:v>
                </c:pt>
                <c:pt idx="82">
                  <c:v>738</c:v>
                </c:pt>
                <c:pt idx="83">
                  <c:v>710.57</c:v>
                </c:pt>
                <c:pt idx="84">
                  <c:v>699.23</c:v>
                </c:pt>
                <c:pt idx="85">
                  <c:v>715.73</c:v>
                </c:pt>
                <c:pt idx="86">
                  <c:v>709.45</c:v>
                </c:pt>
                <c:pt idx="87">
                  <c:v>724.44</c:v>
                </c:pt>
                <c:pt idx="88">
                  <c:v>735.09</c:v>
                </c:pt>
                <c:pt idx="89">
                  <c:v>792.15</c:v>
                </c:pt>
                <c:pt idx="90">
                  <c:v>848.22</c:v>
                </c:pt>
                <c:pt idx="91">
                  <c:v>895.8</c:v>
                </c:pt>
                <c:pt idx="92">
                  <c:v>974.53</c:v>
                </c:pt>
                <c:pt idx="93">
                  <c:v>915.52</c:v>
                </c:pt>
                <c:pt idx="94">
                  <c:v>812.7</c:v>
                </c:pt>
                <c:pt idx="95">
                  <c:v>685.9</c:v>
                </c:pt>
                <c:pt idx="96">
                  <c:v>599.15</c:v>
                </c:pt>
                <c:pt idx="97">
                  <c:v>539.64</c:v>
                </c:pt>
                <c:pt idx="98">
                  <c:v>506.99</c:v>
                </c:pt>
                <c:pt idx="99">
                  <c:v>494.64</c:v>
                </c:pt>
                <c:pt idx="100">
                  <c:v>499.76</c:v>
                </c:pt>
                <c:pt idx="101">
                  <c:v>543.82000000000005</c:v>
                </c:pt>
                <c:pt idx="102">
                  <c:v>638.32000000000005</c:v>
                </c:pt>
                <c:pt idx="103">
                  <c:v>750.09</c:v>
                </c:pt>
                <c:pt idx="104">
                  <c:v>819.3</c:v>
                </c:pt>
                <c:pt idx="105">
                  <c:v>798.36</c:v>
                </c:pt>
                <c:pt idx="106">
                  <c:v>757.84</c:v>
                </c:pt>
                <c:pt idx="107">
                  <c:v>724</c:v>
                </c:pt>
                <c:pt idx="108">
                  <c:v>701.78</c:v>
                </c:pt>
                <c:pt idx="109">
                  <c:v>705.39</c:v>
                </c:pt>
                <c:pt idx="110">
                  <c:v>692.36</c:v>
                </c:pt>
                <c:pt idx="111">
                  <c:v>679.78</c:v>
                </c:pt>
                <c:pt idx="112">
                  <c:v>734.95</c:v>
                </c:pt>
                <c:pt idx="113">
                  <c:v>773.81</c:v>
                </c:pt>
                <c:pt idx="114">
                  <c:v>846.31</c:v>
                </c:pt>
                <c:pt idx="115">
                  <c:v>907.64</c:v>
                </c:pt>
                <c:pt idx="116">
                  <c:v>949</c:v>
                </c:pt>
                <c:pt idx="117">
                  <c:v>899.08</c:v>
                </c:pt>
                <c:pt idx="118">
                  <c:v>791.66</c:v>
                </c:pt>
                <c:pt idx="119">
                  <c:v>679.83</c:v>
                </c:pt>
                <c:pt idx="120">
                  <c:v>629.66</c:v>
                </c:pt>
                <c:pt idx="121">
                  <c:v>579.76</c:v>
                </c:pt>
                <c:pt idx="122">
                  <c:v>534.49</c:v>
                </c:pt>
                <c:pt idx="123">
                  <c:v>514.49</c:v>
                </c:pt>
                <c:pt idx="124">
                  <c:v>515.09</c:v>
                </c:pt>
                <c:pt idx="125">
                  <c:v>546.46</c:v>
                </c:pt>
                <c:pt idx="126">
                  <c:v>612.12</c:v>
                </c:pt>
                <c:pt idx="127">
                  <c:v>701.18</c:v>
                </c:pt>
                <c:pt idx="128">
                  <c:v>743.01</c:v>
                </c:pt>
                <c:pt idx="129">
                  <c:v>725.35</c:v>
                </c:pt>
                <c:pt idx="130">
                  <c:v>696.8</c:v>
                </c:pt>
                <c:pt idx="131">
                  <c:v>693.3</c:v>
                </c:pt>
                <c:pt idx="132">
                  <c:v>671.92</c:v>
                </c:pt>
                <c:pt idx="133">
                  <c:v>672.13</c:v>
                </c:pt>
                <c:pt idx="134">
                  <c:v>660.42</c:v>
                </c:pt>
                <c:pt idx="135">
                  <c:v>648.16</c:v>
                </c:pt>
                <c:pt idx="136">
                  <c:v>673.28</c:v>
                </c:pt>
                <c:pt idx="137">
                  <c:v>732.87</c:v>
                </c:pt>
                <c:pt idx="138">
                  <c:v>794.63</c:v>
                </c:pt>
                <c:pt idx="139">
                  <c:v>880.67</c:v>
                </c:pt>
                <c:pt idx="140">
                  <c:v>970.93</c:v>
                </c:pt>
                <c:pt idx="141">
                  <c:v>890.34</c:v>
                </c:pt>
                <c:pt idx="142">
                  <c:v>798.78</c:v>
                </c:pt>
                <c:pt idx="143">
                  <c:v>675.29</c:v>
                </c:pt>
                <c:pt idx="144">
                  <c:v>585.41999999999996</c:v>
                </c:pt>
                <c:pt idx="145">
                  <c:v>510.65</c:v>
                </c:pt>
                <c:pt idx="146">
                  <c:v>491.8</c:v>
                </c:pt>
                <c:pt idx="147">
                  <c:v>482.63</c:v>
                </c:pt>
                <c:pt idx="148">
                  <c:v>499.48</c:v>
                </c:pt>
                <c:pt idx="149">
                  <c:v>546.64</c:v>
                </c:pt>
                <c:pt idx="150">
                  <c:v>662.21</c:v>
                </c:pt>
                <c:pt idx="151">
                  <c:v>793.28</c:v>
                </c:pt>
                <c:pt idx="152">
                  <c:v>857.44</c:v>
                </c:pt>
                <c:pt idx="153">
                  <c:v>895.14</c:v>
                </c:pt>
                <c:pt idx="154">
                  <c:v>822.25</c:v>
                </c:pt>
                <c:pt idx="155">
                  <c:v>803.23</c:v>
                </c:pt>
                <c:pt idx="156">
                  <c:v>784.85</c:v>
                </c:pt>
                <c:pt idx="157">
                  <c:v>791.42</c:v>
                </c:pt>
                <c:pt idx="158">
                  <c:v>760.34</c:v>
                </c:pt>
                <c:pt idx="159">
                  <c:v>750.63</c:v>
                </c:pt>
                <c:pt idx="160">
                  <c:v>738.31</c:v>
                </c:pt>
                <c:pt idx="161">
                  <c:v>770.27</c:v>
                </c:pt>
                <c:pt idx="162">
                  <c:v>825.19</c:v>
                </c:pt>
                <c:pt idx="163">
                  <c:v>911.44</c:v>
                </c:pt>
                <c:pt idx="164">
                  <c:v>954.86</c:v>
                </c:pt>
                <c:pt idx="165">
                  <c:v>886.7</c:v>
                </c:pt>
                <c:pt idx="166">
                  <c:v>784.96</c:v>
                </c:pt>
                <c:pt idx="167">
                  <c:v>652.45000000000005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6A-4108-829B-705F9E46A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14.34861568897702</c:v>
                </c:pt>
                <c:pt idx="1">
                  <c:v>14.144504378977331</c:v>
                </c:pt>
                <c:pt idx="2">
                  <c:v>14.739420538977242</c:v>
                </c:pt>
                <c:pt idx="3">
                  <c:v>16.1351774989771</c:v>
                </c:pt>
                <c:pt idx="4">
                  <c:v>14.806468978977136</c:v>
                </c:pt>
                <c:pt idx="5">
                  <c:v>14.363295678977238</c:v>
                </c:pt>
                <c:pt idx="6">
                  <c:v>19.411327678976932</c:v>
                </c:pt>
                <c:pt idx="7">
                  <c:v>23.475009638977326</c:v>
                </c:pt>
                <c:pt idx="8">
                  <c:v>30.815995148976981</c:v>
                </c:pt>
                <c:pt idx="9">
                  <c:v>32.967629668976997</c:v>
                </c:pt>
                <c:pt idx="10">
                  <c:v>24.758700228977432</c:v>
                </c:pt>
                <c:pt idx="11">
                  <c:v>14.662617418976879</c:v>
                </c:pt>
                <c:pt idx="12">
                  <c:v>15.766996438976889</c:v>
                </c:pt>
                <c:pt idx="13">
                  <c:v>15.55415443897698</c:v>
                </c:pt>
                <c:pt idx="14">
                  <c:v>15.195959318977089</c:v>
                </c:pt>
                <c:pt idx="15">
                  <c:v>16.438325318977036</c:v>
                </c:pt>
                <c:pt idx="16">
                  <c:v>24.930382418977388</c:v>
                </c:pt>
                <c:pt idx="17">
                  <c:v>15.716011658977095</c:v>
                </c:pt>
                <c:pt idx="18">
                  <c:v>15.183486448976964</c:v>
                </c:pt>
                <c:pt idx="19">
                  <c:v>19.426913188977551</c:v>
                </c:pt>
                <c:pt idx="20">
                  <c:v>21.460188008976729</c:v>
                </c:pt>
                <c:pt idx="21">
                  <c:v>19.725358138977526</c:v>
                </c:pt>
                <c:pt idx="22">
                  <c:v>20.072770978976678</c:v>
                </c:pt>
                <c:pt idx="23">
                  <c:v>18.051254638977184</c:v>
                </c:pt>
                <c:pt idx="24">
                  <c:v>18.248422108976911</c:v>
                </c:pt>
                <c:pt idx="25">
                  <c:v>15.109865288976948</c:v>
                </c:pt>
                <c:pt idx="26">
                  <c:v>15.578705498977229</c:v>
                </c:pt>
                <c:pt idx="27">
                  <c:v>16.111716858977047</c:v>
                </c:pt>
                <c:pt idx="28">
                  <c:v>14.000491718976946</c:v>
                </c:pt>
                <c:pt idx="29">
                  <c:v>14.028904208977337</c:v>
                </c:pt>
                <c:pt idx="30">
                  <c:v>16.812554278977018</c:v>
                </c:pt>
                <c:pt idx="31">
                  <c:v>23.479333058977318</c:v>
                </c:pt>
                <c:pt idx="32">
                  <c:v>28.397979478977049</c:v>
                </c:pt>
                <c:pt idx="33">
                  <c:v>31.292707068976824</c:v>
                </c:pt>
                <c:pt idx="34">
                  <c:v>21.797126828977298</c:v>
                </c:pt>
                <c:pt idx="35">
                  <c:v>13.651094468976794</c:v>
                </c:pt>
                <c:pt idx="36">
                  <c:v>14.03355680897721</c:v>
                </c:pt>
                <c:pt idx="37">
                  <c:v>14.287347898977259</c:v>
                </c:pt>
                <c:pt idx="38">
                  <c:v>15.184563858977072</c:v>
                </c:pt>
                <c:pt idx="39">
                  <c:v>15.057076998977209</c:v>
                </c:pt>
                <c:pt idx="40">
                  <c:v>23.260393618976877</c:v>
                </c:pt>
                <c:pt idx="41">
                  <c:v>17.910304848977376</c:v>
                </c:pt>
                <c:pt idx="42">
                  <c:v>17.532375678976678</c:v>
                </c:pt>
                <c:pt idx="43">
                  <c:v>19.735836388977759</c:v>
                </c:pt>
                <c:pt idx="44">
                  <c:v>21.382831298976953</c:v>
                </c:pt>
                <c:pt idx="45">
                  <c:v>20.501371448976897</c:v>
                </c:pt>
                <c:pt idx="46">
                  <c:v>20.456549978977819</c:v>
                </c:pt>
                <c:pt idx="47">
                  <c:v>18.754447138977639</c:v>
                </c:pt>
                <c:pt idx="48">
                  <c:v>22.820051018976869</c:v>
                </c:pt>
                <c:pt idx="49">
                  <c:v>23.119727298977068</c:v>
                </c:pt>
                <c:pt idx="50">
                  <c:v>22.515461888976802</c:v>
                </c:pt>
                <c:pt idx="51">
                  <c:v>21.920981088976873</c:v>
                </c:pt>
                <c:pt idx="52">
                  <c:v>20.738123528977212</c:v>
                </c:pt>
                <c:pt idx="53">
                  <c:v>22.741841888976978</c:v>
                </c:pt>
                <c:pt idx="54">
                  <c:v>23.475672718977421</c:v>
                </c:pt>
                <c:pt idx="55">
                  <c:v>25.410497888977261</c:v>
                </c:pt>
                <c:pt idx="56">
                  <c:v>32.975310738977441</c:v>
                </c:pt>
                <c:pt idx="57">
                  <c:v>32.431936368976949</c:v>
                </c:pt>
                <c:pt idx="58">
                  <c:v>30.404944978976573</c:v>
                </c:pt>
                <c:pt idx="59">
                  <c:v>15.264353998976731</c:v>
                </c:pt>
                <c:pt idx="60">
                  <c:v>14.697895838977047</c:v>
                </c:pt>
                <c:pt idx="61">
                  <c:v>13.955895158977455</c:v>
                </c:pt>
                <c:pt idx="62">
                  <c:v>14.575909468977443</c:v>
                </c:pt>
                <c:pt idx="63">
                  <c:v>14.189291238977148</c:v>
                </c:pt>
                <c:pt idx="64">
                  <c:v>21.278770268977496</c:v>
                </c:pt>
                <c:pt idx="65">
                  <c:v>17.868452328977128</c:v>
                </c:pt>
                <c:pt idx="66">
                  <c:v>18.586920468976814</c:v>
                </c:pt>
                <c:pt idx="67">
                  <c:v>20.413589228976889</c:v>
                </c:pt>
                <c:pt idx="68">
                  <c:v>22.912508398977025</c:v>
                </c:pt>
                <c:pt idx="69">
                  <c:v>22.597964058977368</c:v>
                </c:pt>
                <c:pt idx="70">
                  <c:v>19.986752288977186</c:v>
                </c:pt>
                <c:pt idx="71">
                  <c:v>19.613309088977076</c:v>
                </c:pt>
                <c:pt idx="72">
                  <c:v>23.624895418977303</c:v>
                </c:pt>
                <c:pt idx="73">
                  <c:v>20.49462018897691</c:v>
                </c:pt>
                <c:pt idx="74">
                  <c:v>18.710173318977013</c:v>
                </c:pt>
                <c:pt idx="75">
                  <c:v>18.951083878977215</c:v>
                </c:pt>
                <c:pt idx="76">
                  <c:v>18.471833718976995</c:v>
                </c:pt>
                <c:pt idx="77">
                  <c:v>18.367226528977199</c:v>
                </c:pt>
                <c:pt idx="78">
                  <c:v>15.564822378976942</c:v>
                </c:pt>
                <c:pt idx="79">
                  <c:v>13.745539168977075</c:v>
                </c:pt>
                <c:pt idx="80">
                  <c:v>15.800120228977221</c:v>
                </c:pt>
                <c:pt idx="81">
                  <c:v>15.652932738977483</c:v>
                </c:pt>
                <c:pt idx="82">
                  <c:v>17.626026498977353</c:v>
                </c:pt>
                <c:pt idx="83">
                  <c:v>18.526958928977024</c:v>
                </c:pt>
                <c:pt idx="84">
                  <c:v>19.446438348976812</c:v>
                </c:pt>
                <c:pt idx="85">
                  <c:v>19.399914618976709</c:v>
                </c:pt>
                <c:pt idx="86">
                  <c:v>19.215605768977412</c:v>
                </c:pt>
                <c:pt idx="87">
                  <c:v>17.840177768976901</c:v>
                </c:pt>
                <c:pt idx="88">
                  <c:v>19.286764148977113</c:v>
                </c:pt>
                <c:pt idx="89">
                  <c:v>18.144334918977279</c:v>
                </c:pt>
                <c:pt idx="90">
                  <c:v>18.813358918976746</c:v>
                </c:pt>
                <c:pt idx="91">
                  <c:v>19.537404478977578</c:v>
                </c:pt>
                <c:pt idx="92">
                  <c:v>23.577231618977294</c:v>
                </c:pt>
                <c:pt idx="93">
                  <c:v>23.199919658977251</c:v>
                </c:pt>
                <c:pt idx="94">
                  <c:v>23.106751058976897</c:v>
                </c:pt>
                <c:pt idx="95">
                  <c:v>23.991011868977012</c:v>
                </c:pt>
                <c:pt idx="96">
                  <c:v>31.330637368977023</c:v>
                </c:pt>
                <c:pt idx="97">
                  <c:v>27.697275838977475</c:v>
                </c:pt>
                <c:pt idx="98">
                  <c:v>25.153400108977166</c:v>
                </c:pt>
                <c:pt idx="99">
                  <c:v>26.251522808977256</c:v>
                </c:pt>
                <c:pt idx="100">
                  <c:v>26.666897078976945</c:v>
                </c:pt>
                <c:pt idx="101">
                  <c:v>28.547935788977384</c:v>
                </c:pt>
                <c:pt idx="102">
                  <c:v>25.316660828977319</c:v>
                </c:pt>
                <c:pt idx="103">
                  <c:v>22.689231448977125</c:v>
                </c:pt>
                <c:pt idx="104">
                  <c:v>23.666242328977205</c:v>
                </c:pt>
                <c:pt idx="105">
                  <c:v>25.08459449897714</c:v>
                </c:pt>
                <c:pt idx="106">
                  <c:v>28.837677438977153</c:v>
                </c:pt>
                <c:pt idx="107">
                  <c:v>23.626064998976517</c:v>
                </c:pt>
                <c:pt idx="108">
                  <c:v>24.144616188977579</c:v>
                </c:pt>
                <c:pt idx="109">
                  <c:v>24.663947148977059</c:v>
                </c:pt>
                <c:pt idx="110">
                  <c:v>24.752026618976515</c:v>
                </c:pt>
                <c:pt idx="111">
                  <c:v>23.737968798977363</c:v>
                </c:pt>
                <c:pt idx="112">
                  <c:v>21.40920286897699</c:v>
                </c:pt>
                <c:pt idx="113">
                  <c:v>28.905267538977114</c:v>
                </c:pt>
                <c:pt idx="114">
                  <c:v>33.976839448977671</c:v>
                </c:pt>
                <c:pt idx="115">
                  <c:v>34.280034348977097</c:v>
                </c:pt>
                <c:pt idx="116">
                  <c:v>31.951790448977818</c:v>
                </c:pt>
                <c:pt idx="117">
                  <c:v>33.745577298976968</c:v>
                </c:pt>
                <c:pt idx="118">
                  <c:v>26.979689948977466</c:v>
                </c:pt>
                <c:pt idx="119">
                  <c:v>21.936034518977749</c:v>
                </c:pt>
                <c:pt idx="120">
                  <c:v>25.870340168977123</c:v>
                </c:pt>
                <c:pt idx="121">
                  <c:v>22.650708738977073</c:v>
                </c:pt>
                <c:pt idx="122">
                  <c:v>20.613822938977478</c:v>
                </c:pt>
                <c:pt idx="123">
                  <c:v>19.856158948977054</c:v>
                </c:pt>
                <c:pt idx="124">
                  <c:v>22.818585508977321</c:v>
                </c:pt>
                <c:pt idx="125">
                  <c:v>25.125121828977058</c:v>
                </c:pt>
                <c:pt idx="126">
                  <c:v>24.892138038977009</c:v>
                </c:pt>
                <c:pt idx="127">
                  <c:v>19.096191458976591</c:v>
                </c:pt>
                <c:pt idx="128">
                  <c:v>19.20519849897687</c:v>
                </c:pt>
                <c:pt idx="129">
                  <c:v>18.935474278976244</c:v>
                </c:pt>
                <c:pt idx="130">
                  <c:v>19.342654288977201</c:v>
                </c:pt>
                <c:pt idx="131">
                  <c:v>19.00867960897699</c:v>
                </c:pt>
                <c:pt idx="132">
                  <c:v>21.594203818977348</c:v>
                </c:pt>
                <c:pt idx="133">
                  <c:v>20.557133228977364</c:v>
                </c:pt>
                <c:pt idx="134">
                  <c:v>18.119251868977244</c:v>
                </c:pt>
                <c:pt idx="135">
                  <c:v>17.838463738977453</c:v>
                </c:pt>
                <c:pt idx="136">
                  <c:v>19.496759268977257</c:v>
                </c:pt>
                <c:pt idx="137">
                  <c:v>26.605929878976667</c:v>
                </c:pt>
                <c:pt idx="138">
                  <c:v>38.786096588977671</c:v>
                </c:pt>
                <c:pt idx="139">
                  <c:v>34.710098388977485</c:v>
                </c:pt>
                <c:pt idx="140">
                  <c:v>33.892128458977368</c:v>
                </c:pt>
                <c:pt idx="141">
                  <c:v>27.663678918976757</c:v>
                </c:pt>
                <c:pt idx="142">
                  <c:v>25.985173558977522</c:v>
                </c:pt>
                <c:pt idx="143">
                  <c:v>23.748442838977326</c:v>
                </c:pt>
                <c:pt idx="144">
                  <c:v>20.787262568977098</c:v>
                </c:pt>
                <c:pt idx="145">
                  <c:v>19.666575998977009</c:v>
                </c:pt>
                <c:pt idx="146">
                  <c:v>18.738015878977194</c:v>
                </c:pt>
                <c:pt idx="147">
                  <c:v>18.210123668977076</c:v>
                </c:pt>
                <c:pt idx="148">
                  <c:v>19.382563998976934</c:v>
                </c:pt>
                <c:pt idx="149">
                  <c:v>23.534668048977323</c:v>
                </c:pt>
                <c:pt idx="150">
                  <c:v>20.806353868977226</c:v>
                </c:pt>
                <c:pt idx="151">
                  <c:v>17.633233978976705</c:v>
                </c:pt>
                <c:pt idx="152">
                  <c:v>19.829254258977244</c:v>
                </c:pt>
                <c:pt idx="153">
                  <c:v>21.787800458977472</c:v>
                </c:pt>
                <c:pt idx="154">
                  <c:v>20.219301508976969</c:v>
                </c:pt>
                <c:pt idx="155">
                  <c:v>22.90551054897719</c:v>
                </c:pt>
                <c:pt idx="156">
                  <c:v>22.688883668976814</c:v>
                </c:pt>
                <c:pt idx="157">
                  <c:v>21.558813858977146</c:v>
                </c:pt>
                <c:pt idx="158">
                  <c:v>18.756727548977324</c:v>
                </c:pt>
                <c:pt idx="159">
                  <c:v>16.299980618977088</c:v>
                </c:pt>
                <c:pt idx="160">
                  <c:v>16.051100968977039</c:v>
                </c:pt>
                <c:pt idx="161">
                  <c:v>22.79742728897736</c:v>
                </c:pt>
                <c:pt idx="162">
                  <c:v>33.112485958976777</c:v>
                </c:pt>
                <c:pt idx="163">
                  <c:v>31.122831378977708</c:v>
                </c:pt>
                <c:pt idx="164">
                  <c:v>34.699967218977463</c:v>
                </c:pt>
                <c:pt idx="165">
                  <c:v>31.248087838977426</c:v>
                </c:pt>
                <c:pt idx="166">
                  <c:v>30.742887918976521</c:v>
                </c:pt>
                <c:pt idx="167">
                  <c:v>26.366657998977189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6A-4108-829B-705F9E46A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A-4BCB-9E17-00BA1DE7781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A-4BCB-9E17-00BA1DE77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5-4F05-B9CA-F88C532C37D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5-4F05-B9CA-F88C532C3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A-4D72-80A9-81F7A49CF77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A-4D72-80A9-81F7A49C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0-45F3-AFDE-A9AA6C69F3F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0-45F3-AFDE-A9AA6C69F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529.48061916999995</c:v>
                </c:pt>
                <c:pt idx="1">
                  <c:v>436.42186854000005</c:v>
                </c:pt>
                <c:pt idx="2">
                  <c:v>428.55711531000003</c:v>
                </c:pt>
                <c:pt idx="3">
                  <c:v>418.60664731999998</c:v>
                </c:pt>
                <c:pt idx="4">
                  <c:v>428.40869901999997</c:v>
                </c:pt>
                <c:pt idx="5">
                  <c:v>515.13760590000004</c:v>
                </c:pt>
                <c:pt idx="6">
                  <c:v>644.18545453000036</c:v>
                </c:pt>
                <c:pt idx="7">
                  <c:v>825.19007363000014</c:v>
                </c:pt>
                <c:pt idx="8">
                  <c:v>906.43382333999989</c:v>
                </c:pt>
                <c:pt idx="9">
                  <c:v>950.17851569000004</c:v>
                </c:pt>
                <c:pt idx="10">
                  <c:v>816.35716785999989</c:v>
                </c:pt>
                <c:pt idx="11">
                  <c:v>805.83833212000002</c:v>
                </c:pt>
                <c:pt idx="12">
                  <c:v>806.08132921000015</c:v>
                </c:pt>
                <c:pt idx="13">
                  <c:v>805.0092530999998</c:v>
                </c:pt>
                <c:pt idx="14">
                  <c:v>803.70321016000003</c:v>
                </c:pt>
                <c:pt idx="15">
                  <c:v>803.23190710999972</c:v>
                </c:pt>
                <c:pt idx="16">
                  <c:v>820.06383638000023</c:v>
                </c:pt>
                <c:pt idx="17">
                  <c:v>903.94383917000016</c:v>
                </c:pt>
                <c:pt idx="18">
                  <c:v>1049.3890395199999</c:v>
                </c:pt>
                <c:pt idx="19">
                  <c:v>1154.0642320500001</c:v>
                </c:pt>
                <c:pt idx="20">
                  <c:v>1230.4233078400005</c:v>
                </c:pt>
                <c:pt idx="21">
                  <c:v>1154.2094365600005</c:v>
                </c:pt>
                <c:pt idx="22">
                  <c:v>889.41170197999952</c:v>
                </c:pt>
                <c:pt idx="23">
                  <c:v>671.57437869000012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B2-4335-9C88-ACAE63A8380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582.71961916999999</c:v>
                </c:pt>
                <c:pt idx="1">
                  <c:v>531.38586854000005</c:v>
                </c:pt>
                <c:pt idx="2">
                  <c:v>510.31511531000001</c:v>
                </c:pt>
                <c:pt idx="3">
                  <c:v>500.83664732</c:v>
                </c:pt>
                <c:pt idx="4">
                  <c:v>508.66269901999999</c:v>
                </c:pt>
                <c:pt idx="5">
                  <c:v>552.67960590000007</c:v>
                </c:pt>
                <c:pt idx="6">
                  <c:v>650.33445453000036</c:v>
                </c:pt>
                <c:pt idx="7">
                  <c:v>795.55607363000013</c:v>
                </c:pt>
                <c:pt idx="8">
                  <c:v>856.06882333999988</c:v>
                </c:pt>
                <c:pt idx="9">
                  <c:v>849.68751569000005</c:v>
                </c:pt>
                <c:pt idx="10">
                  <c:v>774.18516785999986</c:v>
                </c:pt>
                <c:pt idx="11">
                  <c:v>782.43033212</c:v>
                </c:pt>
                <c:pt idx="12">
                  <c:v>795.42032921000009</c:v>
                </c:pt>
                <c:pt idx="13">
                  <c:v>813.61825309999983</c:v>
                </c:pt>
                <c:pt idx="14">
                  <c:v>820.95321016000003</c:v>
                </c:pt>
                <c:pt idx="15">
                  <c:v>809.17390710999985</c:v>
                </c:pt>
                <c:pt idx="16">
                  <c:v>810.75283638000019</c:v>
                </c:pt>
                <c:pt idx="17">
                  <c:v>821.51483917000019</c:v>
                </c:pt>
                <c:pt idx="18">
                  <c:v>843.01103951999994</c:v>
                </c:pt>
                <c:pt idx="19">
                  <c:v>886.09923205000007</c:v>
                </c:pt>
                <c:pt idx="20">
                  <c:v>963.04230784000049</c:v>
                </c:pt>
                <c:pt idx="21">
                  <c:v>904.15743656000052</c:v>
                </c:pt>
                <c:pt idx="22">
                  <c:v>792.1147019799995</c:v>
                </c:pt>
                <c:pt idx="23">
                  <c:v>674.58037869000009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B2-4335-9C88-ACAE63A8380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-53.239000000000004</c:v>
                </c:pt>
                <c:pt idx="1">
                  <c:v>-94.963999999999999</c:v>
                </c:pt>
                <c:pt idx="2">
                  <c:v>-81.75800000000001</c:v>
                </c:pt>
                <c:pt idx="3">
                  <c:v>-82.22999999999999</c:v>
                </c:pt>
                <c:pt idx="4">
                  <c:v>-80.254000000000019</c:v>
                </c:pt>
                <c:pt idx="5">
                  <c:v>-37.542000000000002</c:v>
                </c:pt>
                <c:pt idx="6">
                  <c:v>-6.1490000000000151</c:v>
                </c:pt>
                <c:pt idx="7">
                  <c:v>29.633999999999958</c:v>
                </c:pt>
                <c:pt idx="8">
                  <c:v>50.365000000000009</c:v>
                </c:pt>
                <c:pt idx="9">
                  <c:v>100.49099999999999</c:v>
                </c:pt>
                <c:pt idx="10">
                  <c:v>42.172000000000025</c:v>
                </c:pt>
                <c:pt idx="11">
                  <c:v>23.408000000000015</c:v>
                </c:pt>
                <c:pt idx="12">
                  <c:v>10.661000000000058</c:v>
                </c:pt>
                <c:pt idx="13">
                  <c:v>-8.6090000000000373</c:v>
                </c:pt>
                <c:pt idx="14">
                  <c:v>-17.25</c:v>
                </c:pt>
                <c:pt idx="15">
                  <c:v>-5.942000000000121</c:v>
                </c:pt>
                <c:pt idx="16">
                  <c:v>9.3109999999999786</c:v>
                </c:pt>
                <c:pt idx="17">
                  <c:v>82.42900000000003</c:v>
                </c:pt>
                <c:pt idx="18">
                  <c:v>206.37799999999999</c:v>
                </c:pt>
                <c:pt idx="19">
                  <c:v>267.96500000000003</c:v>
                </c:pt>
                <c:pt idx="20">
                  <c:v>267.38099999999997</c:v>
                </c:pt>
                <c:pt idx="21">
                  <c:v>250.05200000000002</c:v>
                </c:pt>
                <c:pt idx="22">
                  <c:v>97.296999999999983</c:v>
                </c:pt>
                <c:pt idx="23">
                  <c:v>-3.0060000000000002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B2-4335-9C88-ACAE63A8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1-4C87-97D7-783031EE1199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1-4C87-97D7-783031EE1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572.29</c:v>
                </c:pt>
                <c:pt idx="1">
                  <c:v>515.35</c:v>
                </c:pt>
                <c:pt idx="2">
                  <c:v>475.33</c:v>
                </c:pt>
                <c:pt idx="3">
                  <c:v>478.66</c:v>
                </c:pt>
                <c:pt idx="4">
                  <c:v>487.14</c:v>
                </c:pt>
                <c:pt idx="5">
                  <c:v>546.97</c:v>
                </c:pt>
                <c:pt idx="6">
                  <c:v>953.71</c:v>
                </c:pt>
                <c:pt idx="7">
                  <c:v>1129.6199999999999</c:v>
                </c:pt>
                <c:pt idx="8">
                  <c:v>1203.1199999999999</c:v>
                </c:pt>
                <c:pt idx="9">
                  <c:v>901.15</c:v>
                </c:pt>
                <c:pt idx="10">
                  <c:v>750.94</c:v>
                </c:pt>
                <c:pt idx="11">
                  <c:v>774.22</c:v>
                </c:pt>
                <c:pt idx="12">
                  <c:v>752.99</c:v>
                </c:pt>
                <c:pt idx="13">
                  <c:v>741.8</c:v>
                </c:pt>
                <c:pt idx="14">
                  <c:v>755.58</c:v>
                </c:pt>
                <c:pt idx="15">
                  <c:v>745.22</c:v>
                </c:pt>
                <c:pt idx="16">
                  <c:v>759.89</c:v>
                </c:pt>
                <c:pt idx="17">
                  <c:v>853.8</c:v>
                </c:pt>
                <c:pt idx="18">
                  <c:v>1030.27</c:v>
                </c:pt>
                <c:pt idx="19">
                  <c:v>1168.33</c:v>
                </c:pt>
                <c:pt idx="20">
                  <c:v>1238.68</c:v>
                </c:pt>
                <c:pt idx="21">
                  <c:v>1158.04</c:v>
                </c:pt>
                <c:pt idx="22">
                  <c:v>938.06</c:v>
                </c:pt>
                <c:pt idx="23">
                  <c:v>701.03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2-4752-85B7-7743795CA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562.04999999999995</c:v>
                </c:pt>
                <c:pt idx="1">
                  <c:v>499.96</c:v>
                </c:pt>
                <c:pt idx="2">
                  <c:v>481.55</c:v>
                </c:pt>
                <c:pt idx="3">
                  <c:v>485.83</c:v>
                </c:pt>
                <c:pt idx="4">
                  <c:v>487.34</c:v>
                </c:pt>
                <c:pt idx="5">
                  <c:v>530.87</c:v>
                </c:pt>
                <c:pt idx="6">
                  <c:v>651.54999999999995</c:v>
                </c:pt>
                <c:pt idx="7">
                  <c:v>788.75</c:v>
                </c:pt>
                <c:pt idx="8">
                  <c:v>801.48</c:v>
                </c:pt>
                <c:pt idx="9">
                  <c:v>771.09</c:v>
                </c:pt>
                <c:pt idx="10">
                  <c:v>752.74</c:v>
                </c:pt>
                <c:pt idx="11">
                  <c:v>723.44</c:v>
                </c:pt>
                <c:pt idx="12">
                  <c:v>733.37</c:v>
                </c:pt>
                <c:pt idx="13">
                  <c:v>730.04</c:v>
                </c:pt>
                <c:pt idx="14">
                  <c:v>739.33</c:v>
                </c:pt>
                <c:pt idx="15">
                  <c:v>746.19</c:v>
                </c:pt>
                <c:pt idx="16">
                  <c:v>751.39</c:v>
                </c:pt>
                <c:pt idx="17">
                  <c:v>748.46</c:v>
                </c:pt>
                <c:pt idx="18">
                  <c:v>816.49</c:v>
                </c:pt>
                <c:pt idx="19">
                  <c:v>927.9</c:v>
                </c:pt>
                <c:pt idx="20">
                  <c:v>991.74</c:v>
                </c:pt>
                <c:pt idx="21">
                  <c:v>924.97</c:v>
                </c:pt>
                <c:pt idx="22">
                  <c:v>832.58</c:v>
                </c:pt>
                <c:pt idx="23">
                  <c:v>696.51</c:v>
                </c:pt>
                <c:pt idx="24">
                  <c:v>572.21</c:v>
                </c:pt>
                <c:pt idx="25">
                  <c:v>511.84</c:v>
                </c:pt>
                <c:pt idx="26">
                  <c:v>493.05</c:v>
                </c:pt>
                <c:pt idx="27">
                  <c:v>475.52</c:v>
                </c:pt>
                <c:pt idx="28">
                  <c:v>491.82</c:v>
                </c:pt>
                <c:pt idx="29">
                  <c:v>533.76</c:v>
                </c:pt>
                <c:pt idx="30">
                  <c:v>648.67999999999995</c:v>
                </c:pt>
                <c:pt idx="31">
                  <c:v>760.37</c:v>
                </c:pt>
                <c:pt idx="32">
                  <c:v>775.89</c:v>
                </c:pt>
                <c:pt idx="33">
                  <c:v>743.23</c:v>
                </c:pt>
                <c:pt idx="34">
                  <c:v>743.42</c:v>
                </c:pt>
                <c:pt idx="35">
                  <c:v>729.52</c:v>
                </c:pt>
                <c:pt idx="36">
                  <c:v>720.51</c:v>
                </c:pt>
                <c:pt idx="37">
                  <c:v>736.08</c:v>
                </c:pt>
                <c:pt idx="38">
                  <c:v>702.82</c:v>
                </c:pt>
                <c:pt idx="39">
                  <c:v>689.78</c:v>
                </c:pt>
                <c:pt idx="40">
                  <c:v>691.78</c:v>
                </c:pt>
                <c:pt idx="41">
                  <c:v>786.11</c:v>
                </c:pt>
                <c:pt idx="42">
                  <c:v>844.76</c:v>
                </c:pt>
                <c:pt idx="43">
                  <c:v>908.66</c:v>
                </c:pt>
                <c:pt idx="44">
                  <c:v>1009.87</c:v>
                </c:pt>
                <c:pt idx="45">
                  <c:v>928.93</c:v>
                </c:pt>
                <c:pt idx="46">
                  <c:v>823.41</c:v>
                </c:pt>
                <c:pt idx="47">
                  <c:v>687.32</c:v>
                </c:pt>
                <c:pt idx="48">
                  <c:v>573.12</c:v>
                </c:pt>
                <c:pt idx="49">
                  <c:v>519.15</c:v>
                </c:pt>
                <c:pt idx="50">
                  <c:v>495.54</c:v>
                </c:pt>
                <c:pt idx="51">
                  <c:v>485.97</c:v>
                </c:pt>
                <c:pt idx="52">
                  <c:v>486.4</c:v>
                </c:pt>
                <c:pt idx="53">
                  <c:v>528.04</c:v>
                </c:pt>
                <c:pt idx="54">
                  <c:v>606.57000000000005</c:v>
                </c:pt>
                <c:pt idx="55">
                  <c:v>697.06</c:v>
                </c:pt>
                <c:pt idx="56">
                  <c:v>751.88</c:v>
                </c:pt>
                <c:pt idx="57">
                  <c:v>733.19</c:v>
                </c:pt>
                <c:pt idx="58">
                  <c:v>724.53</c:v>
                </c:pt>
                <c:pt idx="59">
                  <c:v>706.49</c:v>
                </c:pt>
                <c:pt idx="60">
                  <c:v>674.93</c:v>
                </c:pt>
                <c:pt idx="61">
                  <c:v>690.48</c:v>
                </c:pt>
                <c:pt idx="62">
                  <c:v>673.24</c:v>
                </c:pt>
                <c:pt idx="63">
                  <c:v>671.16</c:v>
                </c:pt>
                <c:pt idx="64">
                  <c:v>684.17</c:v>
                </c:pt>
                <c:pt idx="65">
                  <c:v>730.58</c:v>
                </c:pt>
                <c:pt idx="66">
                  <c:v>821.24</c:v>
                </c:pt>
                <c:pt idx="67">
                  <c:v>916.73</c:v>
                </c:pt>
                <c:pt idx="68">
                  <c:v>995.99</c:v>
                </c:pt>
                <c:pt idx="69">
                  <c:v>893.09</c:v>
                </c:pt>
                <c:pt idx="70">
                  <c:v>794.66</c:v>
                </c:pt>
                <c:pt idx="71">
                  <c:v>683.07</c:v>
                </c:pt>
                <c:pt idx="72">
                  <c:v>596.04</c:v>
                </c:pt>
                <c:pt idx="73">
                  <c:v>539.59</c:v>
                </c:pt>
                <c:pt idx="74">
                  <c:v>514.5</c:v>
                </c:pt>
                <c:pt idx="75">
                  <c:v>505.68</c:v>
                </c:pt>
                <c:pt idx="76">
                  <c:v>511.65</c:v>
                </c:pt>
                <c:pt idx="77">
                  <c:v>570.46</c:v>
                </c:pt>
                <c:pt idx="78">
                  <c:v>687.09</c:v>
                </c:pt>
                <c:pt idx="79">
                  <c:v>806.01</c:v>
                </c:pt>
                <c:pt idx="80">
                  <c:v>824.3</c:v>
                </c:pt>
                <c:pt idx="81">
                  <c:v>783.13</c:v>
                </c:pt>
                <c:pt idx="82">
                  <c:v>738</c:v>
                </c:pt>
                <c:pt idx="83">
                  <c:v>710.57</c:v>
                </c:pt>
                <c:pt idx="84">
                  <c:v>699.23</c:v>
                </c:pt>
                <c:pt idx="85">
                  <c:v>715.73</c:v>
                </c:pt>
                <c:pt idx="86">
                  <c:v>709.45</c:v>
                </c:pt>
                <c:pt idx="87">
                  <c:v>724.44</c:v>
                </c:pt>
                <c:pt idx="88">
                  <c:v>735.09</c:v>
                </c:pt>
                <c:pt idx="89">
                  <c:v>792.15</c:v>
                </c:pt>
                <c:pt idx="90">
                  <c:v>848.22</c:v>
                </c:pt>
                <c:pt idx="91">
                  <c:v>895.8</c:v>
                </c:pt>
                <c:pt idx="92">
                  <c:v>974.53</c:v>
                </c:pt>
                <c:pt idx="93">
                  <c:v>915.52</c:v>
                </c:pt>
                <c:pt idx="94">
                  <c:v>812.7</c:v>
                </c:pt>
                <c:pt idx="95">
                  <c:v>685.9</c:v>
                </c:pt>
                <c:pt idx="96">
                  <c:v>599.15</c:v>
                </c:pt>
                <c:pt idx="97">
                  <c:v>539.64</c:v>
                </c:pt>
                <c:pt idx="98">
                  <c:v>506.99</c:v>
                </c:pt>
                <c:pt idx="99">
                  <c:v>494.64</c:v>
                </c:pt>
                <c:pt idx="100">
                  <c:v>499.76</c:v>
                </c:pt>
                <c:pt idx="101">
                  <c:v>543.82000000000005</c:v>
                </c:pt>
                <c:pt idx="102">
                  <c:v>638.32000000000005</c:v>
                </c:pt>
                <c:pt idx="103">
                  <c:v>750.09</c:v>
                </c:pt>
                <c:pt idx="104">
                  <c:v>819.3</c:v>
                </c:pt>
                <c:pt idx="105">
                  <c:v>798.36</c:v>
                </c:pt>
                <c:pt idx="106">
                  <c:v>757.84</c:v>
                </c:pt>
                <c:pt idx="107">
                  <c:v>724</c:v>
                </c:pt>
                <c:pt idx="108">
                  <c:v>701.78</c:v>
                </c:pt>
                <c:pt idx="109">
                  <c:v>705.39</c:v>
                </c:pt>
                <c:pt idx="110">
                  <c:v>692.36</c:v>
                </c:pt>
                <c:pt idx="111">
                  <c:v>679.78</c:v>
                </c:pt>
                <c:pt idx="112">
                  <c:v>734.95</c:v>
                </c:pt>
                <c:pt idx="113">
                  <c:v>773.81</c:v>
                </c:pt>
                <c:pt idx="114">
                  <c:v>846.31</c:v>
                </c:pt>
                <c:pt idx="115">
                  <c:v>907.64</c:v>
                </c:pt>
                <c:pt idx="116">
                  <c:v>949</c:v>
                </c:pt>
                <c:pt idx="117">
                  <c:v>899.08</c:v>
                </c:pt>
                <c:pt idx="118">
                  <c:v>791.66</c:v>
                </c:pt>
                <c:pt idx="119">
                  <c:v>679.83</c:v>
                </c:pt>
                <c:pt idx="120">
                  <c:v>629.66</c:v>
                </c:pt>
                <c:pt idx="121">
                  <c:v>579.76</c:v>
                </c:pt>
                <c:pt idx="122">
                  <c:v>534.49</c:v>
                </c:pt>
                <c:pt idx="123">
                  <c:v>514.49</c:v>
                </c:pt>
                <c:pt idx="124">
                  <c:v>515.09</c:v>
                </c:pt>
                <c:pt idx="125">
                  <c:v>546.46</c:v>
                </c:pt>
                <c:pt idx="126">
                  <c:v>612.12</c:v>
                </c:pt>
                <c:pt idx="127">
                  <c:v>701.18</c:v>
                </c:pt>
                <c:pt idx="128">
                  <c:v>743.01</c:v>
                </c:pt>
                <c:pt idx="129">
                  <c:v>725.35</c:v>
                </c:pt>
                <c:pt idx="130">
                  <c:v>696.8</c:v>
                </c:pt>
                <c:pt idx="131">
                  <c:v>693.3</c:v>
                </c:pt>
                <c:pt idx="132">
                  <c:v>671.92</c:v>
                </c:pt>
                <c:pt idx="133">
                  <c:v>672.13</c:v>
                </c:pt>
                <c:pt idx="134">
                  <c:v>660.42</c:v>
                </c:pt>
                <c:pt idx="135">
                  <c:v>648.16</c:v>
                </c:pt>
                <c:pt idx="136">
                  <c:v>673.28</c:v>
                </c:pt>
                <c:pt idx="137">
                  <c:v>732.87</c:v>
                </c:pt>
                <c:pt idx="138">
                  <c:v>794.63</c:v>
                </c:pt>
                <c:pt idx="139">
                  <c:v>880.67</c:v>
                </c:pt>
                <c:pt idx="140">
                  <c:v>970.93</c:v>
                </c:pt>
                <c:pt idx="141">
                  <c:v>890.34</c:v>
                </c:pt>
                <c:pt idx="142">
                  <c:v>798.78</c:v>
                </c:pt>
                <c:pt idx="143">
                  <c:v>675.29</c:v>
                </c:pt>
                <c:pt idx="144">
                  <c:v>585.41999999999996</c:v>
                </c:pt>
                <c:pt idx="145">
                  <c:v>510.65</c:v>
                </c:pt>
                <c:pt idx="146">
                  <c:v>491.8</c:v>
                </c:pt>
                <c:pt idx="147">
                  <c:v>482.63</c:v>
                </c:pt>
                <c:pt idx="148">
                  <c:v>499.48</c:v>
                </c:pt>
                <c:pt idx="149">
                  <c:v>546.64</c:v>
                </c:pt>
                <c:pt idx="150">
                  <c:v>662.21</c:v>
                </c:pt>
                <c:pt idx="151">
                  <c:v>793.28</c:v>
                </c:pt>
                <c:pt idx="152">
                  <c:v>857.44</c:v>
                </c:pt>
                <c:pt idx="153">
                  <c:v>895.14</c:v>
                </c:pt>
                <c:pt idx="154">
                  <c:v>822.25</c:v>
                </c:pt>
                <c:pt idx="155">
                  <c:v>803.23</c:v>
                </c:pt>
                <c:pt idx="156">
                  <c:v>784.85</c:v>
                </c:pt>
                <c:pt idx="157">
                  <c:v>791.42</c:v>
                </c:pt>
                <c:pt idx="158">
                  <c:v>760.34</c:v>
                </c:pt>
                <c:pt idx="159">
                  <c:v>750.63</c:v>
                </c:pt>
                <c:pt idx="160">
                  <c:v>738.31</c:v>
                </c:pt>
                <c:pt idx="161">
                  <c:v>770.27</c:v>
                </c:pt>
                <c:pt idx="162">
                  <c:v>825.19</c:v>
                </c:pt>
                <c:pt idx="163">
                  <c:v>911.44</c:v>
                </c:pt>
                <c:pt idx="164">
                  <c:v>954.86</c:v>
                </c:pt>
                <c:pt idx="165">
                  <c:v>886.7</c:v>
                </c:pt>
                <c:pt idx="166">
                  <c:v>784.96</c:v>
                </c:pt>
                <c:pt idx="167">
                  <c:v>652.45000000000005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3E-4237-A0A3-6072B2DA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14.34861568897702</c:v>
                </c:pt>
                <c:pt idx="1">
                  <c:v>14.144504378977331</c:v>
                </c:pt>
                <c:pt idx="2">
                  <c:v>14.739420538977242</c:v>
                </c:pt>
                <c:pt idx="3">
                  <c:v>16.1351774989771</c:v>
                </c:pt>
                <c:pt idx="4">
                  <c:v>14.806468978977136</c:v>
                </c:pt>
                <c:pt idx="5">
                  <c:v>14.363295678977238</c:v>
                </c:pt>
                <c:pt idx="6">
                  <c:v>19.411327678976932</c:v>
                </c:pt>
                <c:pt idx="7">
                  <c:v>23.475009638977326</c:v>
                </c:pt>
                <c:pt idx="8">
                  <c:v>30.815995148976981</c:v>
                </c:pt>
                <c:pt idx="9">
                  <c:v>32.967629668976997</c:v>
                </c:pt>
                <c:pt idx="10">
                  <c:v>24.758700228977432</c:v>
                </c:pt>
                <c:pt idx="11">
                  <c:v>14.662617418976879</c:v>
                </c:pt>
                <c:pt idx="12">
                  <c:v>15.766996438976889</c:v>
                </c:pt>
                <c:pt idx="13">
                  <c:v>15.55415443897698</c:v>
                </c:pt>
                <c:pt idx="14">
                  <c:v>15.195959318977089</c:v>
                </c:pt>
                <c:pt idx="15">
                  <c:v>16.438325318977036</c:v>
                </c:pt>
                <c:pt idx="16">
                  <c:v>24.930382418977388</c:v>
                </c:pt>
                <c:pt idx="17">
                  <c:v>15.716011658977095</c:v>
                </c:pt>
                <c:pt idx="18">
                  <c:v>15.183486448976964</c:v>
                </c:pt>
                <c:pt idx="19">
                  <c:v>19.426913188977551</c:v>
                </c:pt>
                <c:pt idx="20">
                  <c:v>21.460188008976729</c:v>
                </c:pt>
                <c:pt idx="21">
                  <c:v>19.725358138977526</c:v>
                </c:pt>
                <c:pt idx="22">
                  <c:v>20.072770978976678</c:v>
                </c:pt>
                <c:pt idx="23">
                  <c:v>18.051254638977184</c:v>
                </c:pt>
                <c:pt idx="24">
                  <c:v>18.248422108976911</c:v>
                </c:pt>
                <c:pt idx="25">
                  <c:v>15.109865288976948</c:v>
                </c:pt>
                <c:pt idx="26">
                  <c:v>15.578705498977229</c:v>
                </c:pt>
                <c:pt idx="27">
                  <c:v>16.111716858977047</c:v>
                </c:pt>
                <c:pt idx="28">
                  <c:v>14.000491718976946</c:v>
                </c:pt>
                <c:pt idx="29">
                  <c:v>14.028904208977337</c:v>
                </c:pt>
                <c:pt idx="30">
                  <c:v>16.812554278977018</c:v>
                </c:pt>
                <c:pt idx="31">
                  <c:v>23.479333058977318</c:v>
                </c:pt>
                <c:pt idx="32">
                  <c:v>28.397979478977049</c:v>
                </c:pt>
                <c:pt idx="33">
                  <c:v>31.292707068976824</c:v>
                </c:pt>
                <c:pt idx="34">
                  <c:v>21.797126828977298</c:v>
                </c:pt>
                <c:pt idx="35">
                  <c:v>13.651094468976794</c:v>
                </c:pt>
                <c:pt idx="36">
                  <c:v>14.03355680897721</c:v>
                </c:pt>
                <c:pt idx="37">
                  <c:v>14.287347898977259</c:v>
                </c:pt>
                <c:pt idx="38">
                  <c:v>15.184563858977072</c:v>
                </c:pt>
                <c:pt idx="39">
                  <c:v>15.057076998977209</c:v>
                </c:pt>
                <c:pt idx="40">
                  <c:v>23.260393618976877</c:v>
                </c:pt>
                <c:pt idx="41">
                  <c:v>17.910304848977376</c:v>
                </c:pt>
                <c:pt idx="42">
                  <c:v>17.532375678976678</c:v>
                </c:pt>
                <c:pt idx="43">
                  <c:v>19.735836388977759</c:v>
                </c:pt>
                <c:pt idx="44">
                  <c:v>21.382831298976953</c:v>
                </c:pt>
                <c:pt idx="45">
                  <c:v>20.501371448976897</c:v>
                </c:pt>
                <c:pt idx="46">
                  <c:v>20.456549978977819</c:v>
                </c:pt>
                <c:pt idx="47">
                  <c:v>18.754447138977639</c:v>
                </c:pt>
                <c:pt idx="48">
                  <c:v>22.820051018976869</c:v>
                </c:pt>
                <c:pt idx="49">
                  <c:v>23.119727298977068</c:v>
                </c:pt>
                <c:pt idx="50">
                  <c:v>22.515461888976802</c:v>
                </c:pt>
                <c:pt idx="51">
                  <c:v>21.920981088976873</c:v>
                </c:pt>
                <c:pt idx="52">
                  <c:v>20.738123528977212</c:v>
                </c:pt>
                <c:pt idx="53">
                  <c:v>22.741841888976978</c:v>
                </c:pt>
                <c:pt idx="54">
                  <c:v>23.475672718977421</c:v>
                </c:pt>
                <c:pt idx="55">
                  <c:v>25.410497888977261</c:v>
                </c:pt>
                <c:pt idx="56">
                  <c:v>32.975310738977441</c:v>
                </c:pt>
                <c:pt idx="57">
                  <c:v>32.431936368976949</c:v>
                </c:pt>
                <c:pt idx="58">
                  <c:v>30.404944978976573</c:v>
                </c:pt>
                <c:pt idx="59">
                  <c:v>15.264353998976731</c:v>
                </c:pt>
                <c:pt idx="60">
                  <c:v>14.697895838977047</c:v>
                </c:pt>
                <c:pt idx="61">
                  <c:v>13.955895158977455</c:v>
                </c:pt>
                <c:pt idx="62">
                  <c:v>14.575909468977443</c:v>
                </c:pt>
                <c:pt idx="63">
                  <c:v>14.189291238977148</c:v>
                </c:pt>
                <c:pt idx="64">
                  <c:v>21.278770268977496</c:v>
                </c:pt>
                <c:pt idx="65">
                  <c:v>17.868452328977128</c:v>
                </c:pt>
                <c:pt idx="66">
                  <c:v>18.586920468976814</c:v>
                </c:pt>
                <c:pt idx="67">
                  <c:v>20.413589228976889</c:v>
                </c:pt>
                <c:pt idx="68">
                  <c:v>22.912508398977025</c:v>
                </c:pt>
                <c:pt idx="69">
                  <c:v>22.597964058977368</c:v>
                </c:pt>
                <c:pt idx="70">
                  <c:v>19.986752288977186</c:v>
                </c:pt>
                <c:pt idx="71">
                  <c:v>19.613309088977076</c:v>
                </c:pt>
                <c:pt idx="72">
                  <c:v>23.624895418977303</c:v>
                </c:pt>
                <c:pt idx="73">
                  <c:v>20.49462018897691</c:v>
                </c:pt>
                <c:pt idx="74">
                  <c:v>18.710173318977013</c:v>
                </c:pt>
                <c:pt idx="75">
                  <c:v>18.951083878977215</c:v>
                </c:pt>
                <c:pt idx="76">
                  <c:v>18.471833718976995</c:v>
                </c:pt>
                <c:pt idx="77">
                  <c:v>18.367226528977199</c:v>
                </c:pt>
                <c:pt idx="78">
                  <c:v>15.564822378976942</c:v>
                </c:pt>
                <c:pt idx="79">
                  <c:v>13.745539168977075</c:v>
                </c:pt>
                <c:pt idx="80">
                  <c:v>15.800120228977221</c:v>
                </c:pt>
                <c:pt idx="81">
                  <c:v>15.652932738977483</c:v>
                </c:pt>
                <c:pt idx="82">
                  <c:v>17.626026498977353</c:v>
                </c:pt>
                <c:pt idx="83">
                  <c:v>18.526958928977024</c:v>
                </c:pt>
                <c:pt idx="84">
                  <c:v>19.446438348976812</c:v>
                </c:pt>
                <c:pt idx="85">
                  <c:v>19.399914618976709</c:v>
                </c:pt>
                <c:pt idx="86">
                  <c:v>19.215605768977412</c:v>
                </c:pt>
                <c:pt idx="87">
                  <c:v>17.840177768976901</c:v>
                </c:pt>
                <c:pt idx="88">
                  <c:v>19.286764148977113</c:v>
                </c:pt>
                <c:pt idx="89">
                  <c:v>18.144334918977279</c:v>
                </c:pt>
                <c:pt idx="90">
                  <c:v>18.813358918976746</c:v>
                </c:pt>
                <c:pt idx="91">
                  <c:v>19.537404478977578</c:v>
                </c:pt>
                <c:pt idx="92">
                  <c:v>23.577231618977294</c:v>
                </c:pt>
                <c:pt idx="93">
                  <c:v>23.199919658977251</c:v>
                </c:pt>
                <c:pt idx="94">
                  <c:v>23.106751058976897</c:v>
                </c:pt>
                <c:pt idx="95">
                  <c:v>23.991011868977012</c:v>
                </c:pt>
                <c:pt idx="96">
                  <c:v>31.330637368977023</c:v>
                </c:pt>
                <c:pt idx="97">
                  <c:v>27.697275838977475</c:v>
                </c:pt>
                <c:pt idx="98">
                  <c:v>25.153400108977166</c:v>
                </c:pt>
                <c:pt idx="99">
                  <c:v>26.251522808977256</c:v>
                </c:pt>
                <c:pt idx="100">
                  <c:v>26.666897078976945</c:v>
                </c:pt>
                <c:pt idx="101">
                  <c:v>28.547935788977384</c:v>
                </c:pt>
                <c:pt idx="102">
                  <c:v>25.316660828977319</c:v>
                </c:pt>
                <c:pt idx="103">
                  <c:v>22.689231448977125</c:v>
                </c:pt>
                <c:pt idx="104">
                  <c:v>23.666242328977205</c:v>
                </c:pt>
                <c:pt idx="105">
                  <c:v>25.08459449897714</c:v>
                </c:pt>
                <c:pt idx="106">
                  <c:v>28.837677438977153</c:v>
                </c:pt>
                <c:pt idx="107">
                  <c:v>23.626064998976517</c:v>
                </c:pt>
                <c:pt idx="108">
                  <c:v>24.144616188977579</c:v>
                </c:pt>
                <c:pt idx="109">
                  <c:v>24.663947148977059</c:v>
                </c:pt>
                <c:pt idx="110">
                  <c:v>24.752026618976515</c:v>
                </c:pt>
                <c:pt idx="111">
                  <c:v>23.737968798977363</c:v>
                </c:pt>
                <c:pt idx="112">
                  <c:v>21.40920286897699</c:v>
                </c:pt>
                <c:pt idx="113">
                  <c:v>28.905267538977114</c:v>
                </c:pt>
                <c:pt idx="114">
                  <c:v>33.976839448977671</c:v>
                </c:pt>
                <c:pt idx="115">
                  <c:v>34.280034348977097</c:v>
                </c:pt>
                <c:pt idx="116">
                  <c:v>31.951790448977818</c:v>
                </c:pt>
                <c:pt idx="117">
                  <c:v>33.745577298976968</c:v>
                </c:pt>
                <c:pt idx="118">
                  <c:v>26.979689948977466</c:v>
                </c:pt>
                <c:pt idx="119">
                  <c:v>21.936034518977749</c:v>
                </c:pt>
                <c:pt idx="120">
                  <c:v>25.870340168977123</c:v>
                </c:pt>
                <c:pt idx="121">
                  <c:v>22.650708738977073</c:v>
                </c:pt>
                <c:pt idx="122">
                  <c:v>20.613822938977478</c:v>
                </c:pt>
                <c:pt idx="123">
                  <c:v>19.856158948977054</c:v>
                </c:pt>
                <c:pt idx="124">
                  <c:v>22.818585508977321</c:v>
                </c:pt>
                <c:pt idx="125">
                  <c:v>25.125121828977058</c:v>
                </c:pt>
                <c:pt idx="126">
                  <c:v>24.892138038977009</c:v>
                </c:pt>
                <c:pt idx="127">
                  <c:v>19.096191458976591</c:v>
                </c:pt>
                <c:pt idx="128">
                  <c:v>19.20519849897687</c:v>
                </c:pt>
                <c:pt idx="129">
                  <c:v>18.935474278976244</c:v>
                </c:pt>
                <c:pt idx="130">
                  <c:v>19.342654288977201</c:v>
                </c:pt>
                <c:pt idx="131">
                  <c:v>19.00867960897699</c:v>
                </c:pt>
                <c:pt idx="132">
                  <c:v>21.594203818977348</c:v>
                </c:pt>
                <c:pt idx="133">
                  <c:v>20.557133228977364</c:v>
                </c:pt>
                <c:pt idx="134">
                  <c:v>18.119251868977244</c:v>
                </c:pt>
                <c:pt idx="135">
                  <c:v>17.838463738977453</c:v>
                </c:pt>
                <c:pt idx="136">
                  <c:v>19.496759268977257</c:v>
                </c:pt>
                <c:pt idx="137">
                  <c:v>26.605929878976667</c:v>
                </c:pt>
                <c:pt idx="138">
                  <c:v>38.786096588977671</c:v>
                </c:pt>
                <c:pt idx="139">
                  <c:v>34.710098388977485</c:v>
                </c:pt>
                <c:pt idx="140">
                  <c:v>33.892128458977368</c:v>
                </c:pt>
                <c:pt idx="141">
                  <c:v>27.663678918976757</c:v>
                </c:pt>
                <c:pt idx="142">
                  <c:v>25.985173558977522</c:v>
                </c:pt>
                <c:pt idx="143">
                  <c:v>23.748442838977326</c:v>
                </c:pt>
                <c:pt idx="144">
                  <c:v>20.787262568977098</c:v>
                </c:pt>
                <c:pt idx="145">
                  <c:v>19.666575998977009</c:v>
                </c:pt>
                <c:pt idx="146">
                  <c:v>18.738015878977194</c:v>
                </c:pt>
                <c:pt idx="147">
                  <c:v>18.210123668977076</c:v>
                </c:pt>
                <c:pt idx="148">
                  <c:v>19.382563998976934</c:v>
                </c:pt>
                <c:pt idx="149">
                  <c:v>23.534668048977323</c:v>
                </c:pt>
                <c:pt idx="150">
                  <c:v>20.806353868977226</c:v>
                </c:pt>
                <c:pt idx="151">
                  <c:v>17.633233978976705</c:v>
                </c:pt>
                <c:pt idx="152">
                  <c:v>19.829254258977244</c:v>
                </c:pt>
                <c:pt idx="153">
                  <c:v>21.787800458977472</c:v>
                </c:pt>
                <c:pt idx="154">
                  <c:v>20.219301508976969</c:v>
                </c:pt>
                <c:pt idx="155">
                  <c:v>22.90551054897719</c:v>
                </c:pt>
                <c:pt idx="156">
                  <c:v>22.688883668976814</c:v>
                </c:pt>
                <c:pt idx="157">
                  <c:v>21.558813858977146</c:v>
                </c:pt>
                <c:pt idx="158">
                  <c:v>18.756727548977324</c:v>
                </c:pt>
                <c:pt idx="159">
                  <c:v>16.299980618977088</c:v>
                </c:pt>
                <c:pt idx="160">
                  <c:v>16.051100968977039</c:v>
                </c:pt>
                <c:pt idx="161">
                  <c:v>22.79742728897736</c:v>
                </c:pt>
                <c:pt idx="162">
                  <c:v>33.112485958976777</c:v>
                </c:pt>
                <c:pt idx="163">
                  <c:v>31.122831378977708</c:v>
                </c:pt>
                <c:pt idx="164">
                  <c:v>34.699967218977463</c:v>
                </c:pt>
                <c:pt idx="165">
                  <c:v>31.248087838977426</c:v>
                </c:pt>
                <c:pt idx="166">
                  <c:v>30.742887918976521</c:v>
                </c:pt>
                <c:pt idx="167">
                  <c:v>26.366657998977189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3E-4237-A0A3-6072B2DA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6-4EE1-9574-62D51CE92C7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6-4EE1-9574-62D51CE92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C-4482-9B50-EB6881438BEE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C-4482-9B50-EB6881438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93078951-E000-4B8B-9D75-5FAA17EA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5FCA2A10-E9B1-4706-B4F2-804C0E3DDE0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B1C74F3C-C03A-46E8-B554-D7DC594E4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3ABBB20F-3C8C-43C8-A66F-3FB1278DD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498AF6F8-15BE-4471-8DA6-0A99B5B82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18ABCAC0-9706-40B1-98D0-8761D8261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4E19BC6-DA9C-42A7-A698-2FDA507B5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418A6631-BD6B-4DC0-B23D-821663AE0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DE5C6CF-8EC6-4994-96D0-8B645263D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F99E1E5B-01B2-4EA4-83F7-3494A66B2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92390EA4-58CC-42EF-BDF5-7AEE74EB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3F8E9ED5-E6FC-4558-A240-C70E77F22E5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2F9C764A-94F2-4FD0-8979-BDC4E0E6F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9598931A-4135-46C7-B32D-5B4F45ACD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ABCBFC9A-04B5-4529-B3FA-775D69281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B27B1756-41CE-4A60-94B7-F0238D484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20239908-034B-491D-87B4-67C59D151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1657C50D-943D-43AE-BD8D-343253387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2D7E6075-523C-40D0-8A9C-AA956F295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AFE048-718C-4A92-99E5-72C7169F3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C33EC8F1-9AE1-4B9F-860E-F8F845AA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914C6F-E4D6-4621-BF98-89300FF9EAD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67AEF43D-D502-47D9-817E-94F637AE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B941CD5-FCC0-4E60-9376-EFF5F61F1B3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F82617D6-609C-4386-832F-3CB6F9A6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63D9C58-EE3C-458E-8DB9-4B5A81C2061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&#235;%20dh&#235;nave%2006_05_2025.xlsx" TargetMode="External"/><Relationship Id="rId1" Type="http://schemas.openxmlformats.org/officeDocument/2006/relationships/externalLinkPath" Target="/Users/e.ajeti/Desktop/Publikimi%20i%20t&#235;%20dh&#235;nave%2006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7_05_2025.xlsx" TargetMode="External"/><Relationship Id="rId1" Type="http://schemas.openxmlformats.org/officeDocument/2006/relationships/externalLinkPath" Target="Publikimi%20i%20t&#235;%20dh&#235;nave%2007_05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ldo.hyseni/AppData/Local/Microsoft/Windows/INetCache/Content.Outlook/Z26AB7I2/Publikimi%20te%20dhenave_11_02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05/05/2025</v>
          </cell>
          <cell r="C10" t="str">
            <v>06/05/20252</v>
          </cell>
          <cell r="D10" t="str">
            <v>07/05/2025</v>
          </cell>
          <cell r="E10" t="str">
            <v>08/05/2025</v>
          </cell>
          <cell r="F10" t="str">
            <v>09/05/2025</v>
          </cell>
          <cell r="G10" t="str">
            <v>10/05/2025</v>
          </cell>
          <cell r="H10" t="str">
            <v>11/05/2025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538.47336664999989</v>
          </cell>
          <cell r="E160">
            <v>-46.351999999999975</v>
          </cell>
          <cell r="F160">
            <v>584.82536664999986</v>
          </cell>
        </row>
        <row r="161">
          <cell r="D161">
            <v>469.79497277999985</v>
          </cell>
          <cell r="E161">
            <v>-65.391999999999996</v>
          </cell>
          <cell r="F161">
            <v>535.18697277999991</v>
          </cell>
        </row>
        <row r="162">
          <cell r="D162">
            <v>446.43309380000005</v>
          </cell>
          <cell r="E162">
            <v>-63.706999999999994</v>
          </cell>
          <cell r="F162">
            <v>510.14009380000005</v>
          </cell>
        </row>
        <row r="163">
          <cell r="D163">
            <v>470.25913996000008</v>
          </cell>
          <cell r="E163">
            <v>-27.974999999999966</v>
          </cell>
          <cell r="F163">
            <v>498.23413996000005</v>
          </cell>
        </row>
        <row r="164">
          <cell r="D164">
            <v>468.59177320999999</v>
          </cell>
          <cell r="E164">
            <v>-39.930999999999983</v>
          </cell>
          <cell r="F164">
            <v>508.52277320999997</v>
          </cell>
        </row>
        <row r="165">
          <cell r="D165">
            <v>463.49265290999978</v>
          </cell>
          <cell r="E165">
            <v>-71.366999999999962</v>
          </cell>
          <cell r="F165">
            <v>534.8596529099998</v>
          </cell>
        </row>
        <row r="166">
          <cell r="D166">
            <v>494.65949830999989</v>
          </cell>
          <cell r="E166">
            <v>-95.527000000000015</v>
          </cell>
          <cell r="F166">
            <v>590.18649830999993</v>
          </cell>
        </row>
        <row r="167">
          <cell r="D167">
            <v>628.19201220000002</v>
          </cell>
          <cell r="E167">
            <v>-25.841000000000008</v>
          </cell>
          <cell r="F167">
            <v>654.03301220000003</v>
          </cell>
        </row>
        <row r="168">
          <cell r="D168">
            <v>706.32572880999987</v>
          </cell>
          <cell r="E168">
            <v>6.5379999999998972</v>
          </cell>
          <cell r="F168">
            <v>699.78772880999998</v>
          </cell>
        </row>
        <row r="169">
          <cell r="D169">
            <v>680.82808629999988</v>
          </cell>
          <cell r="E169">
            <v>-46.970000000000027</v>
          </cell>
          <cell r="F169">
            <v>727.79808629999991</v>
          </cell>
        </row>
        <row r="170">
          <cell r="D170">
            <v>671.87326244999997</v>
          </cell>
          <cell r="E170">
            <v>-41.027000000000015</v>
          </cell>
          <cell r="F170">
            <v>712.90026245000001</v>
          </cell>
        </row>
        <row r="171">
          <cell r="D171">
            <v>642.32609288999993</v>
          </cell>
          <cell r="E171">
            <v>-50.936999999999983</v>
          </cell>
          <cell r="F171">
            <v>693.26309288999994</v>
          </cell>
        </row>
        <row r="172">
          <cell r="D172">
            <v>644.44138587999998</v>
          </cell>
          <cell r="E172">
            <v>-57.854000000000013</v>
          </cell>
          <cell r="F172">
            <v>702.29538588000003</v>
          </cell>
        </row>
        <row r="173">
          <cell r="D173">
            <v>668.3146131100001</v>
          </cell>
          <cell r="E173">
            <v>-16.707000000000022</v>
          </cell>
          <cell r="F173">
            <v>685.02161311000009</v>
          </cell>
        </row>
        <row r="174">
          <cell r="D174">
            <v>617.26473000999977</v>
          </cell>
          <cell r="E174">
            <v>-41.764999999999986</v>
          </cell>
          <cell r="F174">
            <v>659.02973000999975</v>
          </cell>
        </row>
        <row r="175">
          <cell r="D175">
            <v>619.19865593999975</v>
          </cell>
          <cell r="E175">
            <v>-31.98599999999999</v>
          </cell>
          <cell r="F175">
            <v>651.18465593999974</v>
          </cell>
        </row>
        <row r="176">
          <cell r="D176">
            <v>624.58047990000011</v>
          </cell>
          <cell r="E176">
            <v>-64.811000000000007</v>
          </cell>
          <cell r="F176">
            <v>689.39147990000015</v>
          </cell>
        </row>
        <row r="177">
          <cell r="D177">
            <v>721.01923353000007</v>
          </cell>
          <cell r="E177">
            <v>-29.72799999999998</v>
          </cell>
          <cell r="F177">
            <v>750.74723353000002</v>
          </cell>
        </row>
        <row r="178">
          <cell r="D178">
            <v>743.47737320999966</v>
          </cell>
          <cell r="E178">
            <v>-56.722000000000023</v>
          </cell>
          <cell r="F178">
            <v>800.19937320999964</v>
          </cell>
        </row>
        <row r="179">
          <cell r="D179">
            <v>871.44525064999982</v>
          </cell>
          <cell r="E179">
            <v>1.8009999999999877</v>
          </cell>
          <cell r="F179">
            <v>869.64425064999978</v>
          </cell>
        </row>
        <row r="180">
          <cell r="D180">
            <v>990.43763747000014</v>
          </cell>
          <cell r="E180">
            <v>43.800999999999988</v>
          </cell>
          <cell r="F180">
            <v>946.6366374700001</v>
          </cell>
        </row>
        <row r="181">
          <cell r="D181">
            <v>913.11690863000024</v>
          </cell>
          <cell r="E181">
            <v>17.457999999999913</v>
          </cell>
          <cell r="F181">
            <v>895.65890863000027</v>
          </cell>
        </row>
        <row r="182">
          <cell r="D182">
            <v>765.92018750000022</v>
          </cell>
          <cell r="E182">
            <v>-26.704999999999984</v>
          </cell>
          <cell r="F182">
            <v>792.62518750000027</v>
          </cell>
        </row>
        <row r="183">
          <cell r="D183">
            <v>624.51727789999995</v>
          </cell>
          <cell r="E183">
            <v>-52.076999999999998</v>
          </cell>
          <cell r="F183">
            <v>676.59427789999995</v>
          </cell>
        </row>
        <row r="448">
          <cell r="E448">
            <v>519.61</v>
          </cell>
        </row>
        <row r="449">
          <cell r="E449">
            <v>447.55</v>
          </cell>
        </row>
        <row r="450">
          <cell r="E450">
            <v>434.9</v>
          </cell>
        </row>
        <row r="451">
          <cell r="E451">
            <v>418.65</v>
          </cell>
        </row>
        <row r="452">
          <cell r="E452">
            <v>437.5</v>
          </cell>
        </row>
        <row r="453">
          <cell r="E453">
            <v>518.83000000000004</v>
          </cell>
        </row>
        <row r="454">
          <cell r="E454">
            <v>669.6</v>
          </cell>
        </row>
        <row r="455">
          <cell r="E455">
            <v>836.08</v>
          </cell>
        </row>
        <row r="456">
          <cell r="E456">
            <v>946.57</v>
          </cell>
        </row>
        <row r="457">
          <cell r="E457">
            <v>889.29</v>
          </cell>
        </row>
        <row r="458">
          <cell r="E458">
            <v>792.62</v>
          </cell>
        </row>
        <row r="459">
          <cell r="E459">
            <v>771.08</v>
          </cell>
        </row>
        <row r="460">
          <cell r="E460">
            <v>758.73</v>
          </cell>
        </row>
        <row r="461">
          <cell r="E461">
            <v>762.13</v>
          </cell>
        </row>
        <row r="462">
          <cell r="E462">
            <v>750.61</v>
          </cell>
        </row>
        <row r="463">
          <cell r="E463">
            <v>728.11</v>
          </cell>
        </row>
        <row r="464">
          <cell r="E464">
            <v>746.78</v>
          </cell>
        </row>
        <row r="465">
          <cell r="E465">
            <v>824.76</v>
          </cell>
        </row>
        <row r="466">
          <cell r="E466">
            <v>1038.47</v>
          </cell>
        </row>
        <row r="467">
          <cell r="E467">
            <v>1190.04</v>
          </cell>
        </row>
        <row r="468">
          <cell r="E468">
            <v>1244.2</v>
          </cell>
        </row>
        <row r="469">
          <cell r="E469">
            <v>1164.01</v>
          </cell>
        </row>
        <row r="470">
          <cell r="E470">
            <v>890.24</v>
          </cell>
        </row>
        <row r="471">
          <cell r="E471">
            <v>658.13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562.04999999999995</v>
          </cell>
          <cell r="E612">
            <v>14.34861568897702</v>
          </cell>
        </row>
        <row r="613">
          <cell r="D613">
            <v>499.96</v>
          </cell>
          <cell r="E613">
            <v>14.144504378977331</v>
          </cell>
        </row>
        <row r="614">
          <cell r="D614">
            <v>481.55</v>
          </cell>
          <cell r="E614">
            <v>14.739420538977242</v>
          </cell>
        </row>
        <row r="615">
          <cell r="D615">
            <v>485.83</v>
          </cell>
          <cell r="E615">
            <v>16.1351774989771</v>
          </cell>
        </row>
        <row r="616">
          <cell r="D616">
            <v>487.34</v>
          </cell>
          <cell r="E616">
            <v>14.806468978977136</v>
          </cell>
        </row>
        <row r="617">
          <cell r="D617">
            <v>530.87</v>
          </cell>
          <cell r="E617">
            <v>14.363295678977238</v>
          </cell>
        </row>
        <row r="618">
          <cell r="D618">
            <v>651.54999999999995</v>
          </cell>
          <cell r="E618">
            <v>19.411327678976932</v>
          </cell>
        </row>
        <row r="619">
          <cell r="D619">
            <v>788.75</v>
          </cell>
          <cell r="E619">
            <v>23.475009638977326</v>
          </cell>
        </row>
        <row r="620">
          <cell r="D620">
            <v>801.48</v>
          </cell>
          <cell r="E620">
            <v>30.815995148976981</v>
          </cell>
        </row>
        <row r="621">
          <cell r="D621">
            <v>771.09</v>
          </cell>
          <cell r="E621">
            <v>32.967629668976997</v>
          </cell>
        </row>
        <row r="622">
          <cell r="D622">
            <v>752.74</v>
          </cell>
          <cell r="E622">
            <v>24.758700228977432</v>
          </cell>
        </row>
        <row r="623">
          <cell r="D623">
            <v>723.44</v>
          </cell>
          <cell r="E623">
            <v>14.662617418976879</v>
          </cell>
        </row>
        <row r="624">
          <cell r="D624">
            <v>733.37</v>
          </cell>
          <cell r="E624">
            <v>15.766996438976889</v>
          </cell>
        </row>
        <row r="625">
          <cell r="D625">
            <v>730.04</v>
          </cell>
          <cell r="E625">
            <v>15.55415443897698</v>
          </cell>
        </row>
        <row r="626">
          <cell r="D626">
            <v>739.33</v>
          </cell>
          <cell r="E626">
            <v>15.195959318977089</v>
          </cell>
        </row>
        <row r="627">
          <cell r="D627">
            <v>746.19</v>
          </cell>
          <cell r="E627">
            <v>16.438325318977036</v>
          </cell>
        </row>
        <row r="628">
          <cell r="D628">
            <v>751.39</v>
          </cell>
          <cell r="E628">
            <v>24.930382418977388</v>
          </cell>
        </row>
        <row r="629">
          <cell r="D629">
            <v>748.46</v>
          </cell>
          <cell r="E629">
            <v>15.716011658977095</v>
          </cell>
        </row>
        <row r="630">
          <cell r="D630">
            <v>816.49</v>
          </cell>
          <cell r="E630">
            <v>15.183486448976964</v>
          </cell>
        </row>
        <row r="631">
          <cell r="D631">
            <v>927.9</v>
          </cell>
          <cell r="E631">
            <v>19.426913188977551</v>
          </cell>
        </row>
        <row r="632">
          <cell r="D632">
            <v>991.74</v>
          </cell>
          <cell r="E632">
            <v>21.460188008976729</v>
          </cell>
        </row>
        <row r="633">
          <cell r="D633">
            <v>924.97</v>
          </cell>
          <cell r="E633">
            <v>19.725358138977526</v>
          </cell>
        </row>
        <row r="634">
          <cell r="D634">
            <v>832.58</v>
          </cell>
          <cell r="E634">
            <v>20.072770978976678</v>
          </cell>
        </row>
        <row r="635">
          <cell r="D635">
            <v>696.51</v>
          </cell>
          <cell r="E635">
            <v>18.051254638977184</v>
          </cell>
        </row>
        <row r="636">
          <cell r="D636">
            <v>572.21</v>
          </cell>
          <cell r="E636">
            <v>18.248422108976911</v>
          </cell>
        </row>
        <row r="637">
          <cell r="D637">
            <v>511.84</v>
          </cell>
          <cell r="E637">
            <v>15.109865288976948</v>
          </cell>
        </row>
        <row r="638">
          <cell r="D638">
            <v>493.05</v>
          </cell>
          <cell r="E638">
            <v>15.578705498977229</v>
          </cell>
        </row>
        <row r="639">
          <cell r="D639">
            <v>475.52</v>
          </cell>
          <cell r="E639">
            <v>16.111716858977047</v>
          </cell>
        </row>
        <row r="640">
          <cell r="D640">
            <v>491.82</v>
          </cell>
          <cell r="E640">
            <v>14.000491718976946</v>
          </cell>
        </row>
        <row r="641">
          <cell r="D641">
            <v>533.76</v>
          </cell>
          <cell r="E641">
            <v>14.028904208977337</v>
          </cell>
        </row>
        <row r="642">
          <cell r="D642">
            <v>648.67999999999995</v>
          </cell>
          <cell r="E642">
            <v>16.812554278977018</v>
          </cell>
        </row>
        <row r="643">
          <cell r="D643">
            <v>760.37</v>
          </cell>
          <cell r="E643">
            <v>23.479333058977318</v>
          </cell>
        </row>
        <row r="644">
          <cell r="D644">
            <v>775.89</v>
          </cell>
          <cell r="E644">
            <v>28.397979478977049</v>
          </cell>
        </row>
        <row r="645">
          <cell r="D645">
            <v>743.23</v>
          </cell>
          <cell r="E645">
            <v>31.292707068976824</v>
          </cell>
        </row>
        <row r="646">
          <cell r="D646">
            <v>743.42</v>
          </cell>
          <cell r="E646">
            <v>21.797126828977298</v>
          </cell>
        </row>
        <row r="647">
          <cell r="D647">
            <v>729.52</v>
          </cell>
          <cell r="E647">
            <v>13.651094468976794</v>
          </cell>
        </row>
        <row r="648">
          <cell r="D648">
            <v>720.51</v>
          </cell>
          <cell r="E648">
            <v>14.03355680897721</v>
          </cell>
        </row>
        <row r="649">
          <cell r="D649">
            <v>736.08</v>
          </cell>
          <cell r="E649">
            <v>14.287347898977259</v>
          </cell>
        </row>
        <row r="650">
          <cell r="D650">
            <v>702.82</v>
          </cell>
          <cell r="E650">
            <v>15.184563858977072</v>
          </cell>
        </row>
        <row r="651">
          <cell r="D651">
            <v>689.78</v>
          </cell>
          <cell r="E651">
            <v>15.057076998977209</v>
          </cell>
        </row>
        <row r="652">
          <cell r="D652">
            <v>691.78</v>
          </cell>
          <cell r="E652">
            <v>23.260393618976877</v>
          </cell>
        </row>
        <row r="653">
          <cell r="D653">
            <v>786.11</v>
          </cell>
          <cell r="E653">
            <v>17.910304848977376</v>
          </cell>
        </row>
        <row r="654">
          <cell r="D654">
            <v>844.76</v>
          </cell>
          <cell r="E654">
            <v>17.532375678976678</v>
          </cell>
        </row>
        <row r="655">
          <cell r="D655">
            <v>908.66</v>
          </cell>
          <cell r="E655">
            <v>19.735836388977759</v>
          </cell>
        </row>
        <row r="656">
          <cell r="D656">
            <v>1009.87</v>
          </cell>
          <cell r="E656">
            <v>21.382831298976953</v>
          </cell>
        </row>
        <row r="657">
          <cell r="D657">
            <v>928.93</v>
          </cell>
          <cell r="E657">
            <v>20.501371448976897</v>
          </cell>
        </row>
        <row r="658">
          <cell r="D658">
            <v>823.41</v>
          </cell>
          <cell r="E658">
            <v>20.456549978977819</v>
          </cell>
        </row>
        <row r="659">
          <cell r="D659">
            <v>687.32</v>
          </cell>
          <cell r="E659">
            <v>18.754447138977639</v>
          </cell>
        </row>
        <row r="660">
          <cell r="D660">
            <v>573.12</v>
          </cell>
          <cell r="E660">
            <v>22.820051018976869</v>
          </cell>
        </row>
        <row r="661">
          <cell r="D661">
            <v>519.15</v>
          </cell>
          <cell r="E661">
            <v>23.119727298977068</v>
          </cell>
        </row>
        <row r="662">
          <cell r="D662">
            <v>495.54</v>
          </cell>
          <cell r="E662">
            <v>22.515461888976802</v>
          </cell>
        </row>
        <row r="663">
          <cell r="D663">
            <v>485.97</v>
          </cell>
          <cell r="E663">
            <v>21.920981088976873</v>
          </cell>
        </row>
        <row r="664">
          <cell r="D664">
            <v>486.4</v>
          </cell>
          <cell r="E664">
            <v>20.738123528977212</v>
          </cell>
        </row>
        <row r="665">
          <cell r="D665">
            <v>528.04</v>
          </cell>
          <cell r="E665">
            <v>22.741841888976978</v>
          </cell>
        </row>
        <row r="666">
          <cell r="D666">
            <v>606.57000000000005</v>
          </cell>
          <cell r="E666">
            <v>23.475672718977421</v>
          </cell>
        </row>
        <row r="667">
          <cell r="D667">
            <v>697.06</v>
          </cell>
          <cell r="E667">
            <v>25.410497888977261</v>
          </cell>
        </row>
        <row r="668">
          <cell r="D668">
            <v>751.88</v>
          </cell>
          <cell r="E668">
            <v>32.975310738977441</v>
          </cell>
        </row>
        <row r="669">
          <cell r="D669">
            <v>733.19</v>
          </cell>
          <cell r="E669">
            <v>32.431936368976949</v>
          </cell>
        </row>
        <row r="670">
          <cell r="D670">
            <v>724.53</v>
          </cell>
          <cell r="E670">
            <v>30.404944978976573</v>
          </cell>
        </row>
        <row r="671">
          <cell r="D671">
            <v>706.49</v>
          </cell>
          <cell r="E671">
            <v>15.264353998976731</v>
          </cell>
        </row>
        <row r="672">
          <cell r="D672">
            <v>674.93</v>
          </cell>
          <cell r="E672">
            <v>14.697895838977047</v>
          </cell>
        </row>
        <row r="673">
          <cell r="D673">
            <v>690.48</v>
          </cell>
          <cell r="E673">
            <v>13.955895158977455</v>
          </cell>
        </row>
        <row r="674">
          <cell r="D674">
            <v>673.24</v>
          </cell>
          <cell r="E674">
            <v>14.575909468977443</v>
          </cell>
        </row>
        <row r="675">
          <cell r="D675">
            <v>671.16</v>
          </cell>
          <cell r="E675">
            <v>14.189291238977148</v>
          </cell>
        </row>
        <row r="676">
          <cell r="D676">
            <v>684.17</v>
          </cell>
          <cell r="E676">
            <v>21.278770268977496</v>
          </cell>
        </row>
        <row r="677">
          <cell r="D677">
            <v>730.58</v>
          </cell>
          <cell r="E677">
            <v>17.868452328977128</v>
          </cell>
        </row>
        <row r="678">
          <cell r="D678">
            <v>821.24</v>
          </cell>
          <cell r="E678">
            <v>18.586920468976814</v>
          </cell>
        </row>
        <row r="679">
          <cell r="D679">
            <v>916.73</v>
          </cell>
          <cell r="E679">
            <v>20.413589228976889</v>
          </cell>
        </row>
        <row r="680">
          <cell r="D680">
            <v>995.99</v>
          </cell>
          <cell r="E680">
            <v>22.912508398977025</v>
          </cell>
        </row>
        <row r="681">
          <cell r="D681">
            <v>893.09</v>
          </cell>
          <cell r="E681">
            <v>22.597964058977368</v>
          </cell>
        </row>
        <row r="682">
          <cell r="D682">
            <v>794.66</v>
          </cell>
          <cell r="E682">
            <v>19.986752288977186</v>
          </cell>
        </row>
        <row r="683">
          <cell r="D683">
            <v>683.07</v>
          </cell>
          <cell r="E683">
            <v>19.613309088977076</v>
          </cell>
        </row>
        <row r="684">
          <cell r="D684">
            <v>596.04</v>
          </cell>
          <cell r="E684">
            <v>23.624895418977303</v>
          </cell>
        </row>
        <row r="685">
          <cell r="D685">
            <v>539.59</v>
          </cell>
          <cell r="E685">
            <v>20.49462018897691</v>
          </cell>
        </row>
        <row r="686">
          <cell r="D686">
            <v>514.5</v>
          </cell>
          <cell r="E686">
            <v>18.710173318977013</v>
          </cell>
        </row>
        <row r="687">
          <cell r="D687">
            <v>505.68</v>
          </cell>
          <cell r="E687">
            <v>18.951083878977215</v>
          </cell>
        </row>
        <row r="688">
          <cell r="D688">
            <v>511.65</v>
          </cell>
          <cell r="E688">
            <v>18.471833718976995</v>
          </cell>
        </row>
        <row r="689">
          <cell r="D689">
            <v>570.46</v>
          </cell>
          <cell r="E689">
            <v>18.367226528977199</v>
          </cell>
        </row>
        <row r="690">
          <cell r="D690">
            <v>687.09</v>
          </cell>
          <cell r="E690">
            <v>15.564822378976942</v>
          </cell>
        </row>
        <row r="691">
          <cell r="D691">
            <v>806.01</v>
          </cell>
          <cell r="E691">
            <v>13.745539168977075</v>
          </cell>
        </row>
        <row r="692">
          <cell r="D692">
            <v>824.3</v>
          </cell>
          <cell r="E692">
            <v>15.800120228977221</v>
          </cell>
        </row>
        <row r="693">
          <cell r="D693">
            <v>783.13</v>
          </cell>
          <cell r="E693">
            <v>15.652932738977483</v>
          </cell>
        </row>
        <row r="694">
          <cell r="D694">
            <v>738</v>
          </cell>
          <cell r="E694">
            <v>17.626026498977353</v>
          </cell>
        </row>
        <row r="695">
          <cell r="D695">
            <v>710.57</v>
          </cell>
          <cell r="E695">
            <v>18.526958928977024</v>
          </cell>
        </row>
        <row r="696">
          <cell r="D696">
            <v>699.23</v>
          </cell>
          <cell r="E696">
            <v>19.446438348976812</v>
          </cell>
        </row>
        <row r="697">
          <cell r="D697">
            <v>715.73</v>
          </cell>
          <cell r="E697">
            <v>19.399914618976709</v>
          </cell>
        </row>
        <row r="698">
          <cell r="D698">
            <v>709.45</v>
          </cell>
          <cell r="E698">
            <v>19.215605768977412</v>
          </cell>
        </row>
        <row r="699">
          <cell r="D699">
            <v>724.44</v>
          </cell>
          <cell r="E699">
            <v>17.840177768976901</v>
          </cell>
        </row>
        <row r="700">
          <cell r="D700">
            <v>735.09</v>
          </cell>
          <cell r="E700">
            <v>19.286764148977113</v>
          </cell>
        </row>
        <row r="701">
          <cell r="D701">
            <v>792.15</v>
          </cell>
          <cell r="E701">
            <v>18.144334918977279</v>
          </cell>
        </row>
        <row r="702">
          <cell r="D702">
            <v>848.22</v>
          </cell>
          <cell r="E702">
            <v>18.813358918976746</v>
          </cell>
        </row>
        <row r="703">
          <cell r="D703">
            <v>895.8</v>
          </cell>
          <cell r="E703">
            <v>19.537404478977578</v>
          </cell>
        </row>
        <row r="704">
          <cell r="D704">
            <v>974.53</v>
          </cell>
          <cell r="E704">
            <v>23.577231618977294</v>
          </cell>
        </row>
        <row r="705">
          <cell r="D705">
            <v>915.52</v>
          </cell>
          <cell r="E705">
            <v>23.199919658977251</v>
          </cell>
        </row>
        <row r="706">
          <cell r="D706">
            <v>812.7</v>
          </cell>
          <cell r="E706">
            <v>23.106751058976897</v>
          </cell>
        </row>
        <row r="707">
          <cell r="D707">
            <v>685.9</v>
          </cell>
          <cell r="E707">
            <v>23.991011868977012</v>
          </cell>
        </row>
        <row r="708">
          <cell r="D708">
            <v>599.15</v>
          </cell>
          <cell r="E708">
            <v>31.330637368977023</v>
          </cell>
        </row>
        <row r="709">
          <cell r="D709">
            <v>539.64</v>
          </cell>
          <cell r="E709">
            <v>27.697275838977475</v>
          </cell>
        </row>
        <row r="710">
          <cell r="D710">
            <v>506.99</v>
          </cell>
          <cell r="E710">
            <v>25.153400108977166</v>
          </cell>
        </row>
        <row r="711">
          <cell r="D711">
            <v>494.64</v>
          </cell>
          <cell r="E711">
            <v>26.251522808977256</v>
          </cell>
        </row>
        <row r="712">
          <cell r="D712">
            <v>499.76</v>
          </cell>
          <cell r="E712">
            <v>26.666897078976945</v>
          </cell>
        </row>
        <row r="713">
          <cell r="D713">
            <v>543.82000000000005</v>
          </cell>
          <cell r="E713">
            <v>28.547935788977384</v>
          </cell>
        </row>
        <row r="714">
          <cell r="D714">
            <v>638.32000000000005</v>
          </cell>
          <cell r="E714">
            <v>25.316660828977319</v>
          </cell>
        </row>
        <row r="715">
          <cell r="D715">
            <v>750.09</v>
          </cell>
          <cell r="E715">
            <v>22.689231448977125</v>
          </cell>
        </row>
        <row r="716">
          <cell r="D716">
            <v>819.3</v>
          </cell>
          <cell r="E716">
            <v>23.666242328977205</v>
          </cell>
        </row>
        <row r="717">
          <cell r="D717">
            <v>798.36</v>
          </cell>
          <cell r="E717">
            <v>25.08459449897714</v>
          </cell>
        </row>
        <row r="718">
          <cell r="D718">
            <v>757.84</v>
          </cell>
          <cell r="E718">
            <v>28.837677438977153</v>
          </cell>
        </row>
        <row r="719">
          <cell r="D719">
            <v>724</v>
          </cell>
          <cell r="E719">
            <v>23.626064998976517</v>
          </cell>
        </row>
        <row r="720">
          <cell r="D720">
            <v>701.78</v>
          </cell>
          <cell r="E720">
            <v>24.144616188977579</v>
          </cell>
        </row>
        <row r="721">
          <cell r="D721">
            <v>705.39</v>
          </cell>
          <cell r="E721">
            <v>24.663947148977059</v>
          </cell>
        </row>
        <row r="722">
          <cell r="D722">
            <v>692.36</v>
          </cell>
          <cell r="E722">
            <v>24.752026618976515</v>
          </cell>
        </row>
        <row r="723">
          <cell r="D723">
            <v>679.78</v>
          </cell>
          <cell r="E723">
            <v>23.737968798977363</v>
          </cell>
        </row>
        <row r="724">
          <cell r="D724">
            <v>734.95</v>
          </cell>
          <cell r="E724">
            <v>21.40920286897699</v>
          </cell>
        </row>
        <row r="725">
          <cell r="D725">
            <v>773.81</v>
          </cell>
          <cell r="E725">
            <v>28.905267538977114</v>
          </cell>
        </row>
        <row r="726">
          <cell r="D726">
            <v>846.31</v>
          </cell>
          <cell r="E726">
            <v>33.976839448977671</v>
          </cell>
        </row>
        <row r="727">
          <cell r="D727">
            <v>907.64</v>
          </cell>
          <cell r="E727">
            <v>34.280034348977097</v>
          </cell>
        </row>
        <row r="728">
          <cell r="D728">
            <v>949</v>
          </cell>
          <cell r="E728">
            <v>31.951790448977818</v>
          </cell>
        </row>
        <row r="729">
          <cell r="D729">
            <v>899.08</v>
          </cell>
          <cell r="E729">
            <v>33.745577298976968</v>
          </cell>
        </row>
        <row r="730">
          <cell r="D730">
            <v>791.66</v>
          </cell>
          <cell r="E730">
            <v>26.979689948977466</v>
          </cell>
        </row>
        <row r="731">
          <cell r="D731">
            <v>679.83</v>
          </cell>
          <cell r="E731">
            <v>21.936034518977749</v>
          </cell>
        </row>
        <row r="732">
          <cell r="D732">
            <v>629.66</v>
          </cell>
          <cell r="E732">
            <v>25.870340168977123</v>
          </cell>
        </row>
        <row r="733">
          <cell r="D733">
            <v>579.76</v>
          </cell>
          <cell r="E733">
            <v>22.650708738977073</v>
          </cell>
        </row>
        <row r="734">
          <cell r="D734">
            <v>534.49</v>
          </cell>
          <cell r="E734">
            <v>20.613822938977478</v>
          </cell>
        </row>
        <row r="735">
          <cell r="D735">
            <v>514.49</v>
          </cell>
          <cell r="E735">
            <v>19.856158948977054</v>
          </cell>
        </row>
        <row r="736">
          <cell r="D736">
            <v>515.09</v>
          </cell>
          <cell r="E736">
            <v>22.818585508977321</v>
          </cell>
        </row>
        <row r="737">
          <cell r="D737">
            <v>546.46</v>
          </cell>
          <cell r="E737">
            <v>25.125121828977058</v>
          </cell>
        </row>
        <row r="738">
          <cell r="D738">
            <v>612.12</v>
          </cell>
          <cell r="E738">
            <v>24.892138038977009</v>
          </cell>
        </row>
        <row r="739">
          <cell r="D739">
            <v>701.18</v>
          </cell>
          <cell r="E739">
            <v>19.096191458976591</v>
          </cell>
        </row>
        <row r="740">
          <cell r="D740">
            <v>743.01</v>
          </cell>
          <cell r="E740">
            <v>19.20519849897687</v>
          </cell>
        </row>
        <row r="741">
          <cell r="D741">
            <v>725.35</v>
          </cell>
          <cell r="E741">
            <v>18.935474278976244</v>
          </cell>
        </row>
        <row r="742">
          <cell r="D742">
            <v>696.8</v>
          </cell>
          <cell r="E742">
            <v>19.342654288977201</v>
          </cell>
        </row>
        <row r="743">
          <cell r="D743">
            <v>693.3</v>
          </cell>
          <cell r="E743">
            <v>19.00867960897699</v>
          </cell>
        </row>
        <row r="744">
          <cell r="D744">
            <v>671.92</v>
          </cell>
          <cell r="E744">
            <v>21.594203818977348</v>
          </cell>
        </row>
        <row r="745">
          <cell r="D745">
            <v>672.13</v>
          </cell>
          <cell r="E745">
            <v>20.557133228977364</v>
          </cell>
        </row>
        <row r="746">
          <cell r="D746">
            <v>660.42</v>
          </cell>
          <cell r="E746">
            <v>18.119251868977244</v>
          </cell>
        </row>
        <row r="747">
          <cell r="D747">
            <v>648.16</v>
          </cell>
          <cell r="E747">
            <v>17.838463738977453</v>
          </cell>
        </row>
        <row r="748">
          <cell r="D748">
            <v>673.28</v>
          </cell>
          <cell r="E748">
            <v>19.496759268977257</v>
          </cell>
        </row>
        <row r="749">
          <cell r="D749">
            <v>732.87</v>
          </cell>
          <cell r="E749">
            <v>26.605929878976667</v>
          </cell>
        </row>
        <row r="750">
          <cell r="D750">
            <v>794.63</v>
          </cell>
          <cell r="E750">
            <v>38.786096588977671</v>
          </cell>
        </row>
        <row r="751">
          <cell r="D751">
            <v>880.67</v>
          </cell>
          <cell r="E751">
            <v>34.710098388977485</v>
          </cell>
        </row>
        <row r="752">
          <cell r="D752">
            <v>970.93</v>
          </cell>
          <cell r="E752">
            <v>33.892128458977368</v>
          </cell>
        </row>
        <row r="753">
          <cell r="D753">
            <v>890.34</v>
          </cell>
          <cell r="E753">
            <v>27.663678918976757</v>
          </cell>
        </row>
        <row r="754">
          <cell r="D754">
            <v>798.78</v>
          </cell>
          <cell r="E754">
            <v>25.985173558977522</v>
          </cell>
        </row>
        <row r="755">
          <cell r="D755">
            <v>675.29</v>
          </cell>
          <cell r="E755">
            <v>23.748442838977326</v>
          </cell>
        </row>
        <row r="756">
          <cell r="D756">
            <v>585.41999999999996</v>
          </cell>
          <cell r="E756">
            <v>20.787262568977098</v>
          </cell>
        </row>
        <row r="757">
          <cell r="D757">
            <v>510.65</v>
          </cell>
          <cell r="E757">
            <v>19.666575998977009</v>
          </cell>
        </row>
        <row r="758">
          <cell r="D758">
            <v>491.8</v>
          </cell>
          <cell r="E758">
            <v>18.738015878977194</v>
          </cell>
        </row>
        <row r="759">
          <cell r="D759">
            <v>482.63</v>
          </cell>
          <cell r="E759">
            <v>18.210123668977076</v>
          </cell>
        </row>
        <row r="760">
          <cell r="D760">
            <v>499.48</v>
          </cell>
          <cell r="E760">
            <v>19.382563998976934</v>
          </cell>
        </row>
        <row r="761">
          <cell r="D761">
            <v>546.64</v>
          </cell>
          <cell r="E761">
            <v>23.534668048977323</v>
          </cell>
        </row>
        <row r="762">
          <cell r="D762">
            <v>662.21</v>
          </cell>
          <cell r="E762">
            <v>20.806353868977226</v>
          </cell>
        </row>
        <row r="763">
          <cell r="D763">
            <v>793.28</v>
          </cell>
          <cell r="E763">
            <v>17.633233978976705</v>
          </cell>
        </row>
        <row r="764">
          <cell r="D764">
            <v>857.44</v>
          </cell>
          <cell r="E764">
            <v>19.829254258977244</v>
          </cell>
        </row>
        <row r="765">
          <cell r="D765">
            <v>895.14</v>
          </cell>
          <cell r="E765">
            <v>21.787800458977472</v>
          </cell>
        </row>
        <row r="766">
          <cell r="D766">
            <v>822.25</v>
          </cell>
          <cell r="E766">
            <v>20.219301508976969</v>
          </cell>
        </row>
        <row r="767">
          <cell r="D767">
            <v>803.23</v>
          </cell>
          <cell r="E767">
            <v>22.90551054897719</v>
          </cell>
        </row>
        <row r="768">
          <cell r="D768">
            <v>784.85</v>
          </cell>
          <cell r="E768">
            <v>22.688883668976814</v>
          </cell>
        </row>
        <row r="769">
          <cell r="D769">
            <v>791.42</v>
          </cell>
          <cell r="E769">
            <v>21.558813858977146</v>
          </cell>
        </row>
        <row r="770">
          <cell r="D770">
            <v>760.34</v>
          </cell>
          <cell r="E770">
            <v>18.756727548977324</v>
          </cell>
        </row>
        <row r="771">
          <cell r="D771">
            <v>750.63</v>
          </cell>
          <cell r="E771">
            <v>16.299980618977088</v>
          </cell>
        </row>
        <row r="772">
          <cell r="D772">
            <v>738.31</v>
          </cell>
          <cell r="E772">
            <v>16.051100968977039</v>
          </cell>
        </row>
        <row r="773">
          <cell r="D773">
            <v>770.27</v>
          </cell>
          <cell r="E773">
            <v>22.79742728897736</v>
          </cell>
        </row>
        <row r="774">
          <cell r="D774">
            <v>825.19</v>
          </cell>
          <cell r="E774">
            <v>33.112485958976777</v>
          </cell>
        </row>
        <row r="775">
          <cell r="D775">
            <v>911.44</v>
          </cell>
          <cell r="E775">
            <v>31.122831378977708</v>
          </cell>
        </row>
        <row r="776">
          <cell r="D776">
            <v>954.86</v>
          </cell>
          <cell r="E776">
            <v>34.699967218977463</v>
          </cell>
        </row>
        <row r="777">
          <cell r="D777">
            <v>886.7</v>
          </cell>
          <cell r="E777">
            <v>31.248087838977426</v>
          </cell>
        </row>
        <row r="778">
          <cell r="D778">
            <v>784.96</v>
          </cell>
          <cell r="E778">
            <v>30.742887918976521</v>
          </cell>
        </row>
        <row r="779">
          <cell r="D779">
            <v>652.45000000000005</v>
          </cell>
          <cell r="E779">
            <v>26.366657998977189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05/05/2025</v>
          </cell>
          <cell r="C852" t="str">
            <v>06/05/20252</v>
          </cell>
          <cell r="D852" t="str">
            <v>07/05/2025</v>
          </cell>
          <cell r="E852" t="str">
            <v>08/05/2025</v>
          </cell>
          <cell r="F852" t="str">
            <v>09/05/2025</v>
          </cell>
          <cell r="G852" t="str">
            <v>10/05/2025</v>
          </cell>
          <cell r="H852" t="str">
            <v>11/05/2025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2">
          <cell r="B2">
            <v>45785</v>
          </cell>
        </row>
        <row r="6">
          <cell r="H6">
            <v>17765.47</v>
          </cell>
        </row>
        <row r="10">
          <cell r="B10" t="str">
            <v>05/05/2025</v>
          </cell>
          <cell r="C10" t="str">
            <v>06/05/20252</v>
          </cell>
          <cell r="D10" t="str">
            <v>07/05/2025</v>
          </cell>
          <cell r="E10" t="str">
            <v>08/05/2025</v>
          </cell>
          <cell r="F10" t="str">
            <v>09/05/2025</v>
          </cell>
          <cell r="G10" t="str">
            <v>10/05/2025</v>
          </cell>
          <cell r="H10" t="str">
            <v>11/05/2025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529.48061916999995</v>
          </cell>
          <cell r="E160">
            <v>-53.239000000000004</v>
          </cell>
          <cell r="F160">
            <v>582.71961916999999</v>
          </cell>
        </row>
        <row r="161">
          <cell r="D161">
            <v>436.42186854000005</v>
          </cell>
          <cell r="E161">
            <v>-94.963999999999999</v>
          </cell>
          <cell r="F161">
            <v>531.38586854000005</v>
          </cell>
        </row>
        <row r="162">
          <cell r="D162">
            <v>428.55711531000003</v>
          </cell>
          <cell r="E162">
            <v>-81.75800000000001</v>
          </cell>
          <cell r="F162">
            <v>510.31511531000001</v>
          </cell>
        </row>
        <row r="163">
          <cell r="D163">
            <v>418.60664731999998</v>
          </cell>
          <cell r="E163">
            <v>-82.22999999999999</v>
          </cell>
          <cell r="F163">
            <v>500.83664732</v>
          </cell>
        </row>
        <row r="164">
          <cell r="D164">
            <v>428.40869901999997</v>
          </cell>
          <cell r="E164">
            <v>-80.254000000000019</v>
          </cell>
          <cell r="F164">
            <v>508.66269901999999</v>
          </cell>
        </row>
        <row r="165">
          <cell r="D165">
            <v>515.13760590000004</v>
          </cell>
          <cell r="E165">
            <v>-37.542000000000002</v>
          </cell>
          <cell r="F165">
            <v>552.67960590000007</v>
          </cell>
        </row>
        <row r="166">
          <cell r="D166">
            <v>644.18545453000036</v>
          </cell>
          <cell r="E166">
            <v>-6.1490000000000151</v>
          </cell>
          <cell r="F166">
            <v>650.33445453000036</v>
          </cell>
        </row>
        <row r="167">
          <cell r="D167">
            <v>825.19007363000014</v>
          </cell>
          <cell r="E167">
            <v>29.633999999999958</v>
          </cell>
          <cell r="F167">
            <v>795.55607363000013</v>
          </cell>
        </row>
        <row r="168">
          <cell r="D168">
            <v>906.43382333999989</v>
          </cell>
          <cell r="E168">
            <v>50.365000000000009</v>
          </cell>
          <cell r="F168">
            <v>856.06882333999988</v>
          </cell>
        </row>
        <row r="169">
          <cell r="D169">
            <v>950.17851569000004</v>
          </cell>
          <cell r="E169">
            <v>100.49099999999999</v>
          </cell>
          <cell r="F169">
            <v>849.68751569000005</v>
          </cell>
        </row>
        <row r="170">
          <cell r="D170">
            <v>816.35716785999989</v>
          </cell>
          <cell r="E170">
            <v>42.172000000000025</v>
          </cell>
          <cell r="F170">
            <v>774.18516785999986</v>
          </cell>
        </row>
        <row r="171">
          <cell r="D171">
            <v>805.83833212000002</v>
          </cell>
          <cell r="E171">
            <v>23.408000000000015</v>
          </cell>
          <cell r="F171">
            <v>782.43033212</v>
          </cell>
        </row>
        <row r="172">
          <cell r="D172">
            <v>806.08132921000015</v>
          </cell>
          <cell r="E172">
            <v>10.661000000000058</v>
          </cell>
          <cell r="F172">
            <v>795.42032921000009</v>
          </cell>
        </row>
        <row r="173">
          <cell r="D173">
            <v>805.0092530999998</v>
          </cell>
          <cell r="E173">
            <v>-8.6090000000000373</v>
          </cell>
          <cell r="F173">
            <v>813.61825309999983</v>
          </cell>
        </row>
        <row r="174">
          <cell r="D174">
            <v>803.70321016000003</v>
          </cell>
          <cell r="E174">
            <v>-17.25</v>
          </cell>
          <cell r="F174">
            <v>820.95321016000003</v>
          </cell>
        </row>
        <row r="175">
          <cell r="D175">
            <v>803.23190710999972</v>
          </cell>
          <cell r="E175">
            <v>-5.942000000000121</v>
          </cell>
          <cell r="F175">
            <v>809.17390710999985</v>
          </cell>
        </row>
        <row r="176">
          <cell r="D176">
            <v>820.06383638000023</v>
          </cell>
          <cell r="E176">
            <v>9.3109999999999786</v>
          </cell>
          <cell r="F176">
            <v>810.75283638000019</v>
          </cell>
        </row>
        <row r="177">
          <cell r="D177">
            <v>903.94383917000016</v>
          </cell>
          <cell r="E177">
            <v>82.42900000000003</v>
          </cell>
          <cell r="F177">
            <v>821.51483917000019</v>
          </cell>
        </row>
        <row r="178">
          <cell r="D178">
            <v>1049.3890395199999</v>
          </cell>
          <cell r="E178">
            <v>206.37799999999999</v>
          </cell>
          <cell r="F178">
            <v>843.01103951999994</v>
          </cell>
        </row>
        <row r="179">
          <cell r="D179">
            <v>1154.0642320500001</v>
          </cell>
          <cell r="E179">
            <v>267.96500000000003</v>
          </cell>
          <cell r="F179">
            <v>886.09923205000007</v>
          </cell>
        </row>
        <row r="180">
          <cell r="D180">
            <v>1230.4233078400005</v>
          </cell>
          <cell r="E180">
            <v>267.38099999999997</v>
          </cell>
          <cell r="F180">
            <v>963.04230784000049</v>
          </cell>
        </row>
        <row r="181">
          <cell r="D181">
            <v>1154.2094365600005</v>
          </cell>
          <cell r="E181">
            <v>250.05200000000002</v>
          </cell>
          <cell r="F181">
            <v>904.15743656000052</v>
          </cell>
        </row>
        <row r="182">
          <cell r="D182">
            <v>889.41170197999952</v>
          </cell>
          <cell r="E182">
            <v>97.296999999999983</v>
          </cell>
          <cell r="F182">
            <v>792.1147019799995</v>
          </cell>
        </row>
        <row r="183">
          <cell r="D183">
            <v>671.57437869000012</v>
          </cell>
          <cell r="E183">
            <v>-3.0060000000000002</v>
          </cell>
          <cell r="F183">
            <v>674.58037869000009</v>
          </cell>
        </row>
        <row r="261">
          <cell r="E261">
            <v>200</v>
          </cell>
        </row>
        <row r="262">
          <cell r="E262">
            <v>200</v>
          </cell>
        </row>
        <row r="263">
          <cell r="E263">
            <v>200</v>
          </cell>
        </row>
        <row r="264">
          <cell r="E264">
            <v>200</v>
          </cell>
        </row>
        <row r="265">
          <cell r="E265">
            <v>200</v>
          </cell>
        </row>
        <row r="266">
          <cell r="E266">
            <v>200</v>
          </cell>
        </row>
        <row r="271">
          <cell r="E271">
            <v>400</v>
          </cell>
        </row>
        <row r="272">
          <cell r="E272">
            <v>400</v>
          </cell>
        </row>
        <row r="273">
          <cell r="E273">
            <v>300</v>
          </cell>
        </row>
        <row r="274">
          <cell r="E274">
            <v>300</v>
          </cell>
        </row>
        <row r="275">
          <cell r="E275">
            <v>300</v>
          </cell>
        </row>
        <row r="276">
          <cell r="E276">
            <v>300</v>
          </cell>
        </row>
        <row r="281">
          <cell r="E281">
            <v>400</v>
          </cell>
        </row>
        <row r="282">
          <cell r="E282">
            <v>400</v>
          </cell>
        </row>
        <row r="283">
          <cell r="E283">
            <v>300</v>
          </cell>
        </row>
        <row r="284">
          <cell r="E284">
            <v>300</v>
          </cell>
        </row>
        <row r="285">
          <cell r="E285">
            <v>300</v>
          </cell>
        </row>
        <row r="286">
          <cell r="E286">
            <v>300</v>
          </cell>
        </row>
        <row r="291">
          <cell r="E291">
            <v>200</v>
          </cell>
        </row>
        <row r="292">
          <cell r="E292">
            <v>200</v>
          </cell>
        </row>
        <row r="293">
          <cell r="E293">
            <v>200</v>
          </cell>
        </row>
        <row r="294">
          <cell r="E294">
            <v>200</v>
          </cell>
        </row>
        <row r="295">
          <cell r="E295">
            <v>200</v>
          </cell>
        </row>
        <row r="296">
          <cell r="E296">
            <v>200</v>
          </cell>
        </row>
        <row r="301">
          <cell r="E301">
            <v>400</v>
          </cell>
        </row>
        <row r="302">
          <cell r="E302">
            <v>400</v>
          </cell>
        </row>
        <row r="303">
          <cell r="E303">
            <v>300</v>
          </cell>
        </row>
        <row r="304">
          <cell r="E304">
            <v>300</v>
          </cell>
        </row>
        <row r="305">
          <cell r="E305">
            <v>300</v>
          </cell>
        </row>
        <row r="306">
          <cell r="E306">
            <v>300</v>
          </cell>
        </row>
        <row r="311">
          <cell r="E311">
            <v>400</v>
          </cell>
        </row>
        <row r="312">
          <cell r="E312">
            <v>400</v>
          </cell>
        </row>
        <row r="313">
          <cell r="E313">
            <v>300</v>
          </cell>
        </row>
        <row r="314">
          <cell r="E314">
            <v>300</v>
          </cell>
        </row>
        <row r="315">
          <cell r="E315">
            <v>300</v>
          </cell>
        </row>
        <row r="316">
          <cell r="E316">
            <v>300</v>
          </cell>
        </row>
        <row r="332">
          <cell r="E332">
            <v>400</v>
          </cell>
        </row>
        <row r="333">
          <cell r="E333">
            <v>400</v>
          </cell>
        </row>
        <row r="334">
          <cell r="E334">
            <v>300</v>
          </cell>
        </row>
        <row r="335">
          <cell r="E335">
            <v>300</v>
          </cell>
        </row>
        <row r="336">
          <cell r="E336">
            <v>300</v>
          </cell>
        </row>
        <row r="337">
          <cell r="E337">
            <v>300</v>
          </cell>
        </row>
        <row r="358">
          <cell r="B358">
            <v>18.25334771</v>
          </cell>
          <cell r="C358">
            <v>0</v>
          </cell>
          <cell r="D358">
            <v>82.564975779999997</v>
          </cell>
          <cell r="E358">
            <v>11.16057634</v>
          </cell>
          <cell r="F358">
            <v>14.120063999999999</v>
          </cell>
          <cell r="G358">
            <v>143.82176146</v>
          </cell>
        </row>
        <row r="359">
          <cell r="B359">
            <v>0.20369664000000001</v>
          </cell>
          <cell r="C359">
            <v>0</v>
          </cell>
          <cell r="D359">
            <v>115.21940278</v>
          </cell>
          <cell r="E359">
            <v>57.91242415</v>
          </cell>
          <cell r="F359">
            <v>65.495807999999997</v>
          </cell>
          <cell r="G359">
            <v>16.414433150000001</v>
          </cell>
        </row>
        <row r="360">
          <cell r="B360">
            <v>4.5964799999999991E-3</v>
          </cell>
          <cell r="C360">
            <v>0</v>
          </cell>
          <cell r="D360">
            <v>100.15497945000001</v>
          </cell>
          <cell r="E360">
            <v>78.224027969999995</v>
          </cell>
          <cell r="F360">
            <v>23.054975999999996</v>
          </cell>
          <cell r="G360">
            <v>25.295155000000001</v>
          </cell>
        </row>
        <row r="361">
          <cell r="B361">
            <v>0</v>
          </cell>
          <cell r="C361">
            <v>0</v>
          </cell>
          <cell r="D361">
            <v>99.002537059999995</v>
          </cell>
          <cell r="E361">
            <v>82.417308100000014</v>
          </cell>
          <cell r="F361">
            <v>10.682112</v>
          </cell>
          <cell r="G361">
            <v>26.96859628</v>
          </cell>
        </row>
        <row r="362">
          <cell r="B362">
            <v>5.0803200000000001E-3</v>
          </cell>
          <cell r="C362">
            <v>0</v>
          </cell>
          <cell r="D362">
            <v>99.063920240000002</v>
          </cell>
          <cell r="E362">
            <v>80.536783250000013</v>
          </cell>
          <cell r="F362">
            <v>11.160576000000001</v>
          </cell>
          <cell r="G362">
            <v>24.185548609999998</v>
          </cell>
        </row>
        <row r="363">
          <cell r="B363">
            <v>9.1869119299999991</v>
          </cell>
          <cell r="C363">
            <v>0</v>
          </cell>
          <cell r="D363">
            <v>78.292281399999993</v>
          </cell>
          <cell r="E363">
            <v>60.244533019999992</v>
          </cell>
          <cell r="F363">
            <v>4.5696000000000001E-2</v>
          </cell>
          <cell r="G363">
            <v>120.87871396</v>
          </cell>
        </row>
        <row r="364">
          <cell r="B364">
            <v>7.8091775399999994</v>
          </cell>
          <cell r="C364">
            <v>0</v>
          </cell>
          <cell r="D364">
            <v>98.798163040000006</v>
          </cell>
          <cell r="E364">
            <v>40.76835964</v>
          </cell>
          <cell r="F364">
            <v>24.541440000000001</v>
          </cell>
          <cell r="G364">
            <v>65.767403020000003</v>
          </cell>
        </row>
        <row r="365">
          <cell r="B365">
            <v>42.795405759999994</v>
          </cell>
          <cell r="C365">
            <v>0</v>
          </cell>
          <cell r="D365">
            <v>44.235976359999995</v>
          </cell>
          <cell r="E365">
            <v>19.576167000000002</v>
          </cell>
          <cell r="F365">
            <v>0.83865599999999996</v>
          </cell>
          <cell r="G365">
            <v>241.21552713</v>
          </cell>
        </row>
        <row r="366">
          <cell r="B366">
            <v>32.812093180000005</v>
          </cell>
          <cell r="C366">
            <v>0</v>
          </cell>
          <cell r="D366">
            <v>78.081165869999992</v>
          </cell>
          <cell r="E366">
            <v>1.6386048500000001</v>
          </cell>
          <cell r="F366">
            <v>53.380992000000006</v>
          </cell>
          <cell r="G366">
            <v>146.45772176999998</v>
          </cell>
        </row>
        <row r="367">
          <cell r="B367">
            <v>35.945682919999996</v>
          </cell>
          <cell r="C367">
            <v>0</v>
          </cell>
          <cell r="D367">
            <v>63.298111650000003</v>
          </cell>
          <cell r="E367">
            <v>0</v>
          </cell>
          <cell r="F367">
            <v>15.671039999999998</v>
          </cell>
          <cell r="G367">
            <v>177.25316987000002</v>
          </cell>
        </row>
        <row r="368">
          <cell r="B368">
            <v>45.471040940000002</v>
          </cell>
          <cell r="C368">
            <v>0</v>
          </cell>
          <cell r="D368">
            <v>25.945211060000002</v>
          </cell>
          <cell r="E368">
            <v>0</v>
          </cell>
          <cell r="F368">
            <v>11.461632</v>
          </cell>
          <cell r="G368">
            <v>237.28029516000004</v>
          </cell>
        </row>
        <row r="369">
          <cell r="B369">
            <v>35.817465320000004</v>
          </cell>
          <cell r="C369">
            <v>0</v>
          </cell>
          <cell r="D369">
            <v>44.128821920000007</v>
          </cell>
          <cell r="E369">
            <v>0</v>
          </cell>
          <cell r="F369">
            <v>21.649152000000001</v>
          </cell>
          <cell r="G369">
            <v>184.65398643</v>
          </cell>
        </row>
        <row r="370">
          <cell r="B370">
            <v>33.333914630000002</v>
          </cell>
          <cell r="C370">
            <v>0</v>
          </cell>
          <cell r="D370">
            <v>21.666839620000001</v>
          </cell>
          <cell r="E370">
            <v>0</v>
          </cell>
          <cell r="F370">
            <v>18.875136000000001</v>
          </cell>
          <cell r="G370">
            <v>165.58811010999997</v>
          </cell>
        </row>
        <row r="371">
          <cell r="B371">
            <v>37.038677489999998</v>
          </cell>
          <cell r="C371">
            <v>0</v>
          </cell>
          <cell r="D371">
            <v>16.35063135</v>
          </cell>
          <cell r="E371">
            <v>0</v>
          </cell>
          <cell r="F371">
            <v>9.9966720000000002</v>
          </cell>
          <cell r="G371">
            <v>204.90817380000001</v>
          </cell>
        </row>
        <row r="372">
          <cell r="B372">
            <v>28.987096100000002</v>
          </cell>
          <cell r="C372">
            <v>0</v>
          </cell>
          <cell r="D372">
            <v>50.628696390000002</v>
          </cell>
          <cell r="E372">
            <v>0</v>
          </cell>
          <cell r="F372">
            <v>80.277119999999996</v>
          </cell>
          <cell r="G372">
            <v>124.63073186</v>
          </cell>
        </row>
        <row r="373">
          <cell r="B373">
            <v>24.344409420000002</v>
          </cell>
          <cell r="C373">
            <v>0</v>
          </cell>
          <cell r="D373">
            <v>81.831925909999995</v>
          </cell>
          <cell r="E373">
            <v>0</v>
          </cell>
          <cell r="F373">
            <v>161.11065600000001</v>
          </cell>
          <cell r="G373">
            <v>54.06492630999999</v>
          </cell>
        </row>
        <row r="374">
          <cell r="B374">
            <v>36.997792999999994</v>
          </cell>
          <cell r="C374">
            <v>0</v>
          </cell>
          <cell r="D374">
            <v>45.063762109999999</v>
          </cell>
          <cell r="E374">
            <v>0</v>
          </cell>
          <cell r="F374">
            <v>151.20806400000001</v>
          </cell>
          <cell r="G374">
            <v>142.20509075999999</v>
          </cell>
        </row>
        <row r="375">
          <cell r="B375">
            <v>24.504802369999997</v>
          </cell>
          <cell r="C375">
            <v>0</v>
          </cell>
          <cell r="D375">
            <v>55.307300300000009</v>
          </cell>
          <cell r="E375">
            <v>0</v>
          </cell>
          <cell r="F375">
            <v>226.90752000000001</v>
          </cell>
          <cell r="G375">
            <v>52.114083440000002</v>
          </cell>
        </row>
        <row r="376">
          <cell r="B376">
            <v>32.639604230000003</v>
          </cell>
          <cell r="C376">
            <v>0</v>
          </cell>
          <cell r="D376">
            <v>39.858611250000003</v>
          </cell>
          <cell r="E376">
            <v>0</v>
          </cell>
          <cell r="F376">
            <v>188.83468800000003</v>
          </cell>
          <cell r="G376">
            <v>134.53977498</v>
          </cell>
        </row>
        <row r="377">
          <cell r="B377">
            <v>22.492511840000002</v>
          </cell>
          <cell r="C377">
            <v>0</v>
          </cell>
          <cell r="D377">
            <v>44.133789350000008</v>
          </cell>
          <cell r="E377">
            <v>0</v>
          </cell>
          <cell r="F377">
            <v>192.43392</v>
          </cell>
          <cell r="G377">
            <v>103.32886961999999</v>
          </cell>
        </row>
        <row r="378">
          <cell r="B378">
            <v>25.614973249999998</v>
          </cell>
          <cell r="C378">
            <v>0</v>
          </cell>
          <cell r="D378">
            <v>34.852866990000003</v>
          </cell>
          <cell r="E378">
            <v>0</v>
          </cell>
          <cell r="F378">
            <v>149.82643199999998</v>
          </cell>
          <cell r="G378">
            <v>149.27302542999999</v>
          </cell>
        </row>
        <row r="379">
          <cell r="B379">
            <v>21.826022239999997</v>
          </cell>
          <cell r="C379">
            <v>0</v>
          </cell>
          <cell r="D379">
            <v>52.811524479999996</v>
          </cell>
          <cell r="E379">
            <v>0</v>
          </cell>
          <cell r="F379">
            <v>49.246848</v>
          </cell>
          <cell r="G379">
            <v>190.54780271999999</v>
          </cell>
        </row>
        <row r="380">
          <cell r="B380">
            <v>9.2261029700000012</v>
          </cell>
          <cell r="C380">
            <v>0</v>
          </cell>
          <cell r="D380">
            <v>67.837982499999995</v>
          </cell>
          <cell r="E380">
            <v>20.68577342</v>
          </cell>
          <cell r="F380">
            <v>61.807871999999996</v>
          </cell>
          <cell r="G380">
            <v>168.07956352999997</v>
          </cell>
        </row>
        <row r="381">
          <cell r="B381">
            <v>9.7251840000000006E-2</v>
          </cell>
          <cell r="C381">
            <v>0</v>
          </cell>
          <cell r="D381">
            <v>86.023012610000009</v>
          </cell>
          <cell r="E381">
            <v>53.780430429999996</v>
          </cell>
          <cell r="F381">
            <v>76.774656000000007</v>
          </cell>
          <cell r="G381">
            <v>81.661869449999998</v>
          </cell>
        </row>
        <row r="448">
          <cell r="E448">
            <v>572.29</v>
          </cell>
        </row>
        <row r="449">
          <cell r="E449">
            <v>515.35</v>
          </cell>
        </row>
        <row r="450">
          <cell r="E450">
            <v>475.33</v>
          </cell>
        </row>
        <row r="451">
          <cell r="E451">
            <v>478.66</v>
          </cell>
        </row>
        <row r="452">
          <cell r="E452">
            <v>487.14</v>
          </cell>
        </row>
        <row r="453">
          <cell r="E453">
            <v>546.97</v>
          </cell>
        </row>
        <row r="454">
          <cell r="E454">
            <v>953.71</v>
          </cell>
        </row>
        <row r="455">
          <cell r="E455">
            <v>1129.6199999999999</v>
          </cell>
        </row>
        <row r="456">
          <cell r="E456">
            <v>1203.1199999999999</v>
          </cell>
        </row>
        <row r="457">
          <cell r="E457">
            <v>901.15</v>
          </cell>
        </row>
        <row r="458">
          <cell r="E458">
            <v>750.94</v>
          </cell>
        </row>
        <row r="459">
          <cell r="E459">
            <v>774.22</v>
          </cell>
        </row>
        <row r="460">
          <cell r="E460">
            <v>752.99</v>
          </cell>
        </row>
        <row r="461">
          <cell r="E461">
            <v>741.8</v>
          </cell>
        </row>
        <row r="462">
          <cell r="E462">
            <v>755.58</v>
          </cell>
        </row>
        <row r="463">
          <cell r="E463">
            <v>745.22</v>
          </cell>
        </row>
        <row r="464">
          <cell r="E464">
            <v>759.89</v>
          </cell>
        </row>
        <row r="465">
          <cell r="E465">
            <v>853.8</v>
          </cell>
        </row>
        <row r="466">
          <cell r="E466">
            <v>1030.27</v>
          </cell>
        </row>
        <row r="467">
          <cell r="E467">
            <v>1168.33</v>
          </cell>
        </row>
        <row r="468">
          <cell r="E468">
            <v>1238.68</v>
          </cell>
        </row>
        <row r="469">
          <cell r="E469">
            <v>1158.04</v>
          </cell>
        </row>
        <row r="470">
          <cell r="E470">
            <v>938.06</v>
          </cell>
        </row>
        <row r="471">
          <cell r="E471">
            <v>701.03</v>
          </cell>
        </row>
        <row r="516">
          <cell r="B516">
            <v>0</v>
          </cell>
          <cell r="C516">
            <v>84.937754179999999</v>
          </cell>
          <cell r="D516">
            <v>0</v>
          </cell>
          <cell r="E516">
            <v>94.33446545000001</v>
          </cell>
          <cell r="F516">
            <v>0</v>
          </cell>
          <cell r="G516">
            <v>0</v>
          </cell>
          <cell r="H516">
            <v>118.32439767</v>
          </cell>
          <cell r="I516">
            <v>0</v>
          </cell>
        </row>
        <row r="517">
          <cell r="B517">
            <v>0</v>
          </cell>
          <cell r="C517">
            <v>84.92498080999998</v>
          </cell>
          <cell r="D517">
            <v>0</v>
          </cell>
          <cell r="E517">
            <v>0.42317725</v>
          </cell>
          <cell r="F517">
            <v>0</v>
          </cell>
          <cell r="G517">
            <v>0</v>
          </cell>
          <cell r="H517">
            <v>142.76447921999997</v>
          </cell>
          <cell r="I517">
            <v>0</v>
          </cell>
        </row>
        <row r="518">
          <cell r="B518">
            <v>0</v>
          </cell>
          <cell r="C518">
            <v>84.918594130000002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130.46016963999998</v>
          </cell>
          <cell r="I518">
            <v>0</v>
          </cell>
        </row>
        <row r="519">
          <cell r="B519">
            <v>0</v>
          </cell>
          <cell r="C519">
            <v>84.928055879999988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142.28405835999999</v>
          </cell>
          <cell r="I519">
            <v>0</v>
          </cell>
        </row>
        <row r="520">
          <cell r="B520">
            <v>0</v>
          </cell>
          <cell r="C520">
            <v>84.904638029999987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143.73915880000001</v>
          </cell>
          <cell r="I520">
            <v>0</v>
          </cell>
        </row>
        <row r="521">
          <cell r="B521">
            <v>1.4549822800000001</v>
          </cell>
          <cell r="C521">
            <v>85.110904410000003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137.82189219999998</v>
          </cell>
          <cell r="I521">
            <v>0</v>
          </cell>
        </row>
        <row r="522">
          <cell r="B522">
            <v>94.140735890000002</v>
          </cell>
          <cell r="C522">
            <v>94.973134310000006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129.25663373999998</v>
          </cell>
          <cell r="I522">
            <v>0</v>
          </cell>
        </row>
        <row r="523">
          <cell r="B523">
            <v>94.607200710000001</v>
          </cell>
          <cell r="C523">
            <v>94.968166889999992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116.01986767999999</v>
          </cell>
          <cell r="I523">
            <v>0</v>
          </cell>
        </row>
        <row r="524">
          <cell r="B524">
            <v>94.624231870000003</v>
          </cell>
          <cell r="C524">
            <v>94.945931750000014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114.59137844000001</v>
          </cell>
          <cell r="I524">
            <v>0</v>
          </cell>
        </row>
        <row r="525">
          <cell r="B525">
            <v>97.436740280000009</v>
          </cell>
          <cell r="C525">
            <v>97.706400480000013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115.18250190999998</v>
          </cell>
          <cell r="I525">
            <v>0</v>
          </cell>
        </row>
        <row r="526">
          <cell r="B526">
            <v>63.791428290000006</v>
          </cell>
          <cell r="C526">
            <v>94.985907679999997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107.12356587999999</v>
          </cell>
          <cell r="I526">
            <v>0</v>
          </cell>
        </row>
        <row r="527">
          <cell r="B527">
            <v>0</v>
          </cell>
          <cell r="C527">
            <v>94.983778790000002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143.7969938</v>
          </cell>
          <cell r="I527">
            <v>0</v>
          </cell>
        </row>
        <row r="528">
          <cell r="B528">
            <v>0</v>
          </cell>
          <cell r="C528">
            <v>89.96147612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119.38103975</v>
          </cell>
          <cell r="I528">
            <v>0</v>
          </cell>
        </row>
        <row r="529">
          <cell r="B529">
            <v>0</v>
          </cell>
          <cell r="C529">
            <v>94.94001815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114.43987198999999</v>
          </cell>
          <cell r="I529">
            <v>0</v>
          </cell>
        </row>
        <row r="530">
          <cell r="B530">
            <v>0</v>
          </cell>
          <cell r="C530">
            <v>95.035345390000003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112.62427848000002</v>
          </cell>
          <cell r="I530">
            <v>0</v>
          </cell>
        </row>
        <row r="531">
          <cell r="B531">
            <v>0</v>
          </cell>
          <cell r="C531">
            <v>94.981649900000008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129.62812610999998</v>
          </cell>
          <cell r="I531">
            <v>0</v>
          </cell>
        </row>
        <row r="532">
          <cell r="B532">
            <v>3.8208955800000002</v>
          </cell>
          <cell r="C532">
            <v>94.984488420000019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125.0403551</v>
          </cell>
          <cell r="I532">
            <v>0</v>
          </cell>
        </row>
        <row r="533">
          <cell r="B533">
            <v>84.552423970000007</v>
          </cell>
          <cell r="C533">
            <v>85.002094159999999</v>
          </cell>
          <cell r="D533">
            <v>3.5822226599999998</v>
          </cell>
          <cell r="E533">
            <v>0</v>
          </cell>
          <cell r="F533">
            <v>0</v>
          </cell>
          <cell r="G533">
            <v>0</v>
          </cell>
          <cell r="H533">
            <v>116.91968109000001</v>
          </cell>
          <cell r="I533">
            <v>0</v>
          </cell>
        </row>
        <row r="534">
          <cell r="B534">
            <v>91.312142480000006</v>
          </cell>
          <cell r="C534">
            <v>91.58487774999999</v>
          </cell>
          <cell r="D534">
            <v>91.334141080000009</v>
          </cell>
          <cell r="E534">
            <v>0</v>
          </cell>
          <cell r="F534">
            <v>0</v>
          </cell>
          <cell r="G534">
            <v>0</v>
          </cell>
          <cell r="H534">
            <v>127.88952766</v>
          </cell>
          <cell r="I534">
            <v>24.053332100000002</v>
          </cell>
        </row>
        <row r="535">
          <cell r="B535">
            <v>94.716010960000006</v>
          </cell>
          <cell r="C535">
            <v>95.002465759999993</v>
          </cell>
          <cell r="D535">
            <v>94.803059140000002</v>
          </cell>
          <cell r="E535">
            <v>0</v>
          </cell>
          <cell r="F535">
            <v>0</v>
          </cell>
          <cell r="G535">
            <v>0</v>
          </cell>
          <cell r="H535">
            <v>130.74828025000002</v>
          </cell>
          <cell r="I535">
            <v>126.77008315</v>
          </cell>
        </row>
        <row r="536">
          <cell r="B536">
            <v>98.402549530000016</v>
          </cell>
          <cell r="C536">
            <v>98.807985979999998</v>
          </cell>
          <cell r="D536">
            <v>98.580430630000009</v>
          </cell>
          <cell r="E536">
            <v>0</v>
          </cell>
          <cell r="F536">
            <v>0</v>
          </cell>
          <cell r="G536">
            <v>0</v>
          </cell>
          <cell r="H536">
            <v>128.20637835000002</v>
          </cell>
          <cell r="I536">
            <v>141.7642529</v>
          </cell>
        </row>
        <row r="537">
          <cell r="B537">
            <v>99.663802260000011</v>
          </cell>
          <cell r="C537">
            <v>100.04676701999999</v>
          </cell>
          <cell r="D537">
            <v>99.768827799999997</v>
          </cell>
          <cell r="E537">
            <v>0</v>
          </cell>
          <cell r="F537">
            <v>0</v>
          </cell>
          <cell r="G537">
            <v>0</v>
          </cell>
          <cell r="H537">
            <v>111.60418245000001</v>
          </cell>
          <cell r="I537">
            <v>137.03987771999999</v>
          </cell>
        </row>
        <row r="538">
          <cell r="B538">
            <v>95.044334059999997</v>
          </cell>
          <cell r="C538">
            <v>95.11245873</v>
          </cell>
          <cell r="D538">
            <v>0.25073666</v>
          </cell>
          <cell r="E538">
            <v>0</v>
          </cell>
          <cell r="F538">
            <v>0</v>
          </cell>
          <cell r="G538">
            <v>0</v>
          </cell>
          <cell r="H538">
            <v>117.90642442000001</v>
          </cell>
          <cell r="I538">
            <v>125.74182635000001</v>
          </cell>
        </row>
        <row r="539">
          <cell r="B539">
            <v>79.35294983</v>
          </cell>
          <cell r="C539">
            <v>94.901461470000001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108.32568253000001</v>
          </cell>
          <cell r="I539">
            <v>18.796023290000001</v>
          </cell>
        </row>
        <row r="547">
          <cell r="H547" t="str">
            <v>2224 MWh</v>
          </cell>
        </row>
        <row r="549">
          <cell r="H549" t="str">
            <v>825.9  GWh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562.04999999999995</v>
          </cell>
          <cell r="E612">
            <v>14.34861568897702</v>
          </cell>
        </row>
        <row r="613">
          <cell r="D613">
            <v>499.96</v>
          </cell>
          <cell r="E613">
            <v>14.144504378977331</v>
          </cell>
        </row>
        <row r="614">
          <cell r="D614">
            <v>481.55</v>
          </cell>
          <cell r="E614">
            <v>14.739420538977242</v>
          </cell>
        </row>
        <row r="615">
          <cell r="D615">
            <v>485.83</v>
          </cell>
          <cell r="E615">
            <v>16.1351774989771</v>
          </cell>
        </row>
        <row r="616">
          <cell r="D616">
            <v>487.34</v>
          </cell>
          <cell r="E616">
            <v>14.806468978977136</v>
          </cell>
        </row>
        <row r="617">
          <cell r="D617">
            <v>530.87</v>
          </cell>
          <cell r="E617">
            <v>14.363295678977238</v>
          </cell>
        </row>
        <row r="618">
          <cell r="D618">
            <v>651.54999999999995</v>
          </cell>
          <cell r="E618">
            <v>19.411327678976932</v>
          </cell>
        </row>
        <row r="619">
          <cell r="D619">
            <v>788.75</v>
          </cell>
          <cell r="E619">
            <v>23.475009638977326</v>
          </cell>
        </row>
        <row r="620">
          <cell r="D620">
            <v>801.48</v>
          </cell>
          <cell r="E620">
            <v>30.815995148976981</v>
          </cell>
        </row>
        <row r="621">
          <cell r="D621">
            <v>771.09</v>
          </cell>
          <cell r="E621">
            <v>32.967629668976997</v>
          </cell>
        </row>
        <row r="622">
          <cell r="D622">
            <v>752.74</v>
          </cell>
          <cell r="E622">
            <v>24.758700228977432</v>
          </cell>
        </row>
        <row r="623">
          <cell r="D623">
            <v>723.44</v>
          </cell>
          <cell r="E623">
            <v>14.662617418976879</v>
          </cell>
        </row>
        <row r="624">
          <cell r="D624">
            <v>733.37</v>
          </cell>
          <cell r="E624">
            <v>15.766996438976889</v>
          </cell>
        </row>
        <row r="625">
          <cell r="D625">
            <v>730.04</v>
          </cell>
          <cell r="E625">
            <v>15.55415443897698</v>
          </cell>
        </row>
        <row r="626">
          <cell r="D626">
            <v>739.33</v>
          </cell>
          <cell r="E626">
            <v>15.195959318977089</v>
          </cell>
        </row>
        <row r="627">
          <cell r="D627">
            <v>746.19</v>
          </cell>
          <cell r="E627">
            <v>16.438325318977036</v>
          </cell>
        </row>
        <row r="628">
          <cell r="D628">
            <v>751.39</v>
          </cell>
          <cell r="E628">
            <v>24.930382418977388</v>
          </cell>
        </row>
        <row r="629">
          <cell r="D629">
            <v>748.46</v>
          </cell>
          <cell r="E629">
            <v>15.716011658977095</v>
          </cell>
        </row>
        <row r="630">
          <cell r="D630">
            <v>816.49</v>
          </cell>
          <cell r="E630">
            <v>15.183486448976964</v>
          </cell>
        </row>
        <row r="631">
          <cell r="D631">
            <v>927.9</v>
          </cell>
          <cell r="E631">
            <v>19.426913188977551</v>
          </cell>
        </row>
        <row r="632">
          <cell r="D632">
            <v>991.74</v>
          </cell>
          <cell r="E632">
            <v>21.460188008976729</v>
          </cell>
        </row>
        <row r="633">
          <cell r="D633">
            <v>924.97</v>
          </cell>
          <cell r="E633">
            <v>19.725358138977526</v>
          </cell>
        </row>
        <row r="634">
          <cell r="D634">
            <v>832.58</v>
          </cell>
          <cell r="E634">
            <v>20.072770978976678</v>
          </cell>
        </row>
        <row r="635">
          <cell r="D635">
            <v>696.51</v>
          </cell>
          <cell r="E635">
            <v>18.051254638977184</v>
          </cell>
        </row>
        <row r="636">
          <cell r="D636">
            <v>572.21</v>
          </cell>
          <cell r="E636">
            <v>18.248422108976911</v>
          </cell>
        </row>
        <row r="637">
          <cell r="D637">
            <v>511.84</v>
          </cell>
          <cell r="E637">
            <v>15.109865288976948</v>
          </cell>
        </row>
        <row r="638">
          <cell r="D638">
            <v>493.05</v>
          </cell>
          <cell r="E638">
            <v>15.578705498977229</v>
          </cell>
        </row>
        <row r="639">
          <cell r="D639">
            <v>475.52</v>
          </cell>
          <cell r="E639">
            <v>16.111716858977047</v>
          </cell>
        </row>
        <row r="640">
          <cell r="D640">
            <v>491.82</v>
          </cell>
          <cell r="E640">
            <v>14.000491718976946</v>
          </cell>
        </row>
        <row r="641">
          <cell r="D641">
            <v>533.76</v>
          </cell>
          <cell r="E641">
            <v>14.028904208977337</v>
          </cell>
        </row>
        <row r="642">
          <cell r="D642">
            <v>648.67999999999995</v>
          </cell>
          <cell r="E642">
            <v>16.812554278977018</v>
          </cell>
        </row>
        <row r="643">
          <cell r="D643">
            <v>760.37</v>
          </cell>
          <cell r="E643">
            <v>23.479333058977318</v>
          </cell>
        </row>
        <row r="644">
          <cell r="D644">
            <v>775.89</v>
          </cell>
          <cell r="E644">
            <v>28.397979478977049</v>
          </cell>
        </row>
        <row r="645">
          <cell r="D645">
            <v>743.23</v>
          </cell>
          <cell r="E645">
            <v>31.292707068976824</v>
          </cell>
        </row>
        <row r="646">
          <cell r="D646">
            <v>743.42</v>
          </cell>
          <cell r="E646">
            <v>21.797126828977298</v>
          </cell>
        </row>
        <row r="647">
          <cell r="D647">
            <v>729.52</v>
          </cell>
          <cell r="E647">
            <v>13.651094468976794</v>
          </cell>
        </row>
        <row r="648">
          <cell r="D648">
            <v>720.51</v>
          </cell>
          <cell r="E648">
            <v>14.03355680897721</v>
          </cell>
        </row>
        <row r="649">
          <cell r="D649">
            <v>736.08</v>
          </cell>
          <cell r="E649">
            <v>14.287347898977259</v>
          </cell>
        </row>
        <row r="650">
          <cell r="D650">
            <v>702.82</v>
          </cell>
          <cell r="E650">
            <v>15.184563858977072</v>
          </cell>
        </row>
        <row r="651">
          <cell r="D651">
            <v>689.78</v>
          </cell>
          <cell r="E651">
            <v>15.057076998977209</v>
          </cell>
        </row>
        <row r="652">
          <cell r="D652">
            <v>691.78</v>
          </cell>
          <cell r="E652">
            <v>23.260393618976877</v>
          </cell>
        </row>
        <row r="653">
          <cell r="D653">
            <v>786.11</v>
          </cell>
          <cell r="E653">
            <v>17.910304848977376</v>
          </cell>
        </row>
        <row r="654">
          <cell r="D654">
            <v>844.76</v>
          </cell>
          <cell r="E654">
            <v>17.532375678976678</v>
          </cell>
        </row>
        <row r="655">
          <cell r="D655">
            <v>908.66</v>
          </cell>
          <cell r="E655">
            <v>19.735836388977759</v>
          </cell>
        </row>
        <row r="656">
          <cell r="D656">
            <v>1009.87</v>
          </cell>
          <cell r="E656">
            <v>21.382831298976953</v>
          </cell>
        </row>
        <row r="657">
          <cell r="D657">
            <v>928.93</v>
          </cell>
          <cell r="E657">
            <v>20.501371448976897</v>
          </cell>
        </row>
        <row r="658">
          <cell r="D658">
            <v>823.41</v>
          </cell>
          <cell r="E658">
            <v>20.456549978977819</v>
          </cell>
        </row>
        <row r="659">
          <cell r="D659">
            <v>687.32</v>
          </cell>
          <cell r="E659">
            <v>18.754447138977639</v>
          </cell>
        </row>
        <row r="660">
          <cell r="D660">
            <v>573.12</v>
          </cell>
          <cell r="E660">
            <v>22.820051018976869</v>
          </cell>
        </row>
        <row r="661">
          <cell r="D661">
            <v>519.15</v>
          </cell>
          <cell r="E661">
            <v>23.119727298977068</v>
          </cell>
        </row>
        <row r="662">
          <cell r="D662">
            <v>495.54</v>
          </cell>
          <cell r="E662">
            <v>22.515461888976802</v>
          </cell>
        </row>
        <row r="663">
          <cell r="D663">
            <v>485.97</v>
          </cell>
          <cell r="E663">
            <v>21.920981088976873</v>
          </cell>
        </row>
        <row r="664">
          <cell r="D664">
            <v>486.4</v>
          </cell>
          <cell r="E664">
            <v>20.738123528977212</v>
          </cell>
        </row>
        <row r="665">
          <cell r="D665">
            <v>528.04</v>
          </cell>
          <cell r="E665">
            <v>22.741841888976978</v>
          </cell>
        </row>
        <row r="666">
          <cell r="D666">
            <v>606.57000000000005</v>
          </cell>
          <cell r="E666">
            <v>23.475672718977421</v>
          </cell>
        </row>
        <row r="667">
          <cell r="D667">
            <v>697.06</v>
          </cell>
          <cell r="E667">
            <v>25.410497888977261</v>
          </cell>
        </row>
        <row r="668">
          <cell r="D668">
            <v>751.88</v>
          </cell>
          <cell r="E668">
            <v>32.975310738977441</v>
          </cell>
        </row>
        <row r="669">
          <cell r="D669">
            <v>733.19</v>
          </cell>
          <cell r="E669">
            <v>32.431936368976949</v>
          </cell>
        </row>
        <row r="670">
          <cell r="D670">
            <v>724.53</v>
          </cell>
          <cell r="E670">
            <v>30.404944978976573</v>
          </cell>
        </row>
        <row r="671">
          <cell r="D671">
            <v>706.49</v>
          </cell>
          <cell r="E671">
            <v>15.264353998976731</v>
          </cell>
        </row>
        <row r="672">
          <cell r="D672">
            <v>674.93</v>
          </cell>
          <cell r="E672">
            <v>14.697895838977047</v>
          </cell>
        </row>
        <row r="673">
          <cell r="D673">
            <v>690.48</v>
          </cell>
          <cell r="E673">
            <v>13.955895158977455</v>
          </cell>
        </row>
        <row r="674">
          <cell r="D674">
            <v>673.24</v>
          </cell>
          <cell r="E674">
            <v>14.575909468977443</v>
          </cell>
        </row>
        <row r="675">
          <cell r="D675">
            <v>671.16</v>
          </cell>
          <cell r="E675">
            <v>14.189291238977148</v>
          </cell>
        </row>
        <row r="676">
          <cell r="D676">
            <v>684.17</v>
          </cell>
          <cell r="E676">
            <v>21.278770268977496</v>
          </cell>
        </row>
        <row r="677">
          <cell r="D677">
            <v>730.58</v>
          </cell>
          <cell r="E677">
            <v>17.868452328977128</v>
          </cell>
        </row>
        <row r="678">
          <cell r="D678">
            <v>821.24</v>
          </cell>
          <cell r="E678">
            <v>18.586920468976814</v>
          </cell>
        </row>
        <row r="679">
          <cell r="D679">
            <v>916.73</v>
          </cell>
          <cell r="E679">
            <v>20.413589228976889</v>
          </cell>
        </row>
        <row r="680">
          <cell r="D680">
            <v>995.99</v>
          </cell>
          <cell r="E680">
            <v>22.912508398977025</v>
          </cell>
        </row>
        <row r="681">
          <cell r="D681">
            <v>893.09</v>
          </cell>
          <cell r="E681">
            <v>22.597964058977368</v>
          </cell>
        </row>
        <row r="682">
          <cell r="D682">
            <v>794.66</v>
          </cell>
          <cell r="E682">
            <v>19.986752288977186</v>
          </cell>
        </row>
        <row r="683">
          <cell r="D683">
            <v>683.07</v>
          </cell>
          <cell r="E683">
            <v>19.613309088977076</v>
          </cell>
        </row>
        <row r="684">
          <cell r="D684">
            <v>596.04</v>
          </cell>
          <cell r="E684">
            <v>23.624895418977303</v>
          </cell>
        </row>
        <row r="685">
          <cell r="D685">
            <v>539.59</v>
          </cell>
          <cell r="E685">
            <v>20.49462018897691</v>
          </cell>
        </row>
        <row r="686">
          <cell r="D686">
            <v>514.5</v>
          </cell>
          <cell r="E686">
            <v>18.710173318977013</v>
          </cell>
        </row>
        <row r="687">
          <cell r="D687">
            <v>505.68</v>
          </cell>
          <cell r="E687">
            <v>18.951083878977215</v>
          </cell>
        </row>
        <row r="688">
          <cell r="D688">
            <v>511.65</v>
          </cell>
          <cell r="E688">
            <v>18.471833718976995</v>
          </cell>
        </row>
        <row r="689">
          <cell r="D689">
            <v>570.46</v>
          </cell>
          <cell r="E689">
            <v>18.367226528977199</v>
          </cell>
        </row>
        <row r="690">
          <cell r="D690">
            <v>687.09</v>
          </cell>
          <cell r="E690">
            <v>15.564822378976942</v>
          </cell>
        </row>
        <row r="691">
          <cell r="D691">
            <v>806.01</v>
          </cell>
          <cell r="E691">
            <v>13.745539168977075</v>
          </cell>
        </row>
        <row r="692">
          <cell r="D692">
            <v>824.3</v>
          </cell>
          <cell r="E692">
            <v>15.800120228977221</v>
          </cell>
        </row>
        <row r="693">
          <cell r="D693">
            <v>783.13</v>
          </cell>
          <cell r="E693">
            <v>15.652932738977483</v>
          </cell>
        </row>
        <row r="694">
          <cell r="D694">
            <v>738</v>
          </cell>
          <cell r="E694">
            <v>17.626026498977353</v>
          </cell>
        </row>
        <row r="695">
          <cell r="D695">
            <v>710.57</v>
          </cell>
          <cell r="E695">
            <v>18.526958928977024</v>
          </cell>
        </row>
        <row r="696">
          <cell r="D696">
            <v>699.23</v>
          </cell>
          <cell r="E696">
            <v>19.446438348976812</v>
          </cell>
        </row>
        <row r="697">
          <cell r="D697">
            <v>715.73</v>
          </cell>
          <cell r="E697">
            <v>19.399914618976709</v>
          </cell>
        </row>
        <row r="698">
          <cell r="D698">
            <v>709.45</v>
          </cell>
          <cell r="E698">
            <v>19.215605768977412</v>
          </cell>
        </row>
        <row r="699">
          <cell r="D699">
            <v>724.44</v>
          </cell>
          <cell r="E699">
            <v>17.840177768976901</v>
          </cell>
        </row>
        <row r="700">
          <cell r="D700">
            <v>735.09</v>
          </cell>
          <cell r="E700">
            <v>19.286764148977113</v>
          </cell>
        </row>
        <row r="701">
          <cell r="D701">
            <v>792.15</v>
          </cell>
          <cell r="E701">
            <v>18.144334918977279</v>
          </cell>
        </row>
        <row r="702">
          <cell r="D702">
            <v>848.22</v>
          </cell>
          <cell r="E702">
            <v>18.813358918976746</v>
          </cell>
        </row>
        <row r="703">
          <cell r="D703">
            <v>895.8</v>
          </cell>
          <cell r="E703">
            <v>19.537404478977578</v>
          </cell>
        </row>
        <row r="704">
          <cell r="D704">
            <v>974.53</v>
          </cell>
          <cell r="E704">
            <v>23.577231618977294</v>
          </cell>
        </row>
        <row r="705">
          <cell r="D705">
            <v>915.52</v>
          </cell>
          <cell r="E705">
            <v>23.199919658977251</v>
          </cell>
        </row>
        <row r="706">
          <cell r="D706">
            <v>812.7</v>
          </cell>
          <cell r="E706">
            <v>23.106751058976897</v>
          </cell>
        </row>
        <row r="707">
          <cell r="D707">
            <v>685.9</v>
          </cell>
          <cell r="E707">
            <v>23.991011868977012</v>
          </cell>
        </row>
        <row r="708">
          <cell r="D708">
            <v>599.15</v>
          </cell>
          <cell r="E708">
            <v>31.330637368977023</v>
          </cell>
        </row>
        <row r="709">
          <cell r="D709">
            <v>539.64</v>
          </cell>
          <cell r="E709">
            <v>27.697275838977475</v>
          </cell>
        </row>
        <row r="710">
          <cell r="D710">
            <v>506.99</v>
          </cell>
          <cell r="E710">
            <v>25.153400108977166</v>
          </cell>
        </row>
        <row r="711">
          <cell r="D711">
            <v>494.64</v>
          </cell>
          <cell r="E711">
            <v>26.251522808977256</v>
          </cell>
        </row>
        <row r="712">
          <cell r="D712">
            <v>499.76</v>
          </cell>
          <cell r="E712">
            <v>26.666897078976945</v>
          </cell>
        </row>
        <row r="713">
          <cell r="D713">
            <v>543.82000000000005</v>
          </cell>
          <cell r="E713">
            <v>28.547935788977384</v>
          </cell>
        </row>
        <row r="714">
          <cell r="D714">
            <v>638.32000000000005</v>
          </cell>
          <cell r="E714">
            <v>25.316660828977319</v>
          </cell>
        </row>
        <row r="715">
          <cell r="D715">
            <v>750.09</v>
          </cell>
          <cell r="E715">
            <v>22.689231448977125</v>
          </cell>
        </row>
        <row r="716">
          <cell r="D716">
            <v>819.3</v>
          </cell>
          <cell r="E716">
            <v>23.666242328977205</v>
          </cell>
        </row>
        <row r="717">
          <cell r="D717">
            <v>798.36</v>
          </cell>
          <cell r="E717">
            <v>25.08459449897714</v>
          </cell>
        </row>
        <row r="718">
          <cell r="D718">
            <v>757.84</v>
          </cell>
          <cell r="E718">
            <v>28.837677438977153</v>
          </cell>
        </row>
        <row r="719">
          <cell r="D719">
            <v>724</v>
          </cell>
          <cell r="E719">
            <v>23.626064998976517</v>
          </cell>
        </row>
        <row r="720">
          <cell r="D720">
            <v>701.78</v>
          </cell>
          <cell r="E720">
            <v>24.144616188977579</v>
          </cell>
        </row>
        <row r="721">
          <cell r="D721">
            <v>705.39</v>
          </cell>
          <cell r="E721">
            <v>24.663947148977059</v>
          </cell>
        </row>
        <row r="722">
          <cell r="D722">
            <v>692.36</v>
          </cell>
          <cell r="E722">
            <v>24.752026618976515</v>
          </cell>
        </row>
        <row r="723">
          <cell r="D723">
            <v>679.78</v>
          </cell>
          <cell r="E723">
            <v>23.737968798977363</v>
          </cell>
        </row>
        <row r="724">
          <cell r="D724">
            <v>734.95</v>
          </cell>
          <cell r="E724">
            <v>21.40920286897699</v>
          </cell>
        </row>
        <row r="725">
          <cell r="D725">
            <v>773.81</v>
          </cell>
          <cell r="E725">
            <v>28.905267538977114</v>
          </cell>
        </row>
        <row r="726">
          <cell r="D726">
            <v>846.31</v>
          </cell>
          <cell r="E726">
            <v>33.976839448977671</v>
          </cell>
        </row>
        <row r="727">
          <cell r="D727">
            <v>907.64</v>
          </cell>
          <cell r="E727">
            <v>34.280034348977097</v>
          </cell>
        </row>
        <row r="728">
          <cell r="D728">
            <v>949</v>
          </cell>
          <cell r="E728">
            <v>31.951790448977818</v>
          </cell>
        </row>
        <row r="729">
          <cell r="D729">
            <v>899.08</v>
          </cell>
          <cell r="E729">
            <v>33.745577298976968</v>
          </cell>
        </row>
        <row r="730">
          <cell r="D730">
            <v>791.66</v>
          </cell>
          <cell r="E730">
            <v>26.979689948977466</v>
          </cell>
        </row>
        <row r="731">
          <cell r="D731">
            <v>679.83</v>
          </cell>
          <cell r="E731">
            <v>21.936034518977749</v>
          </cell>
        </row>
        <row r="732">
          <cell r="D732">
            <v>629.66</v>
          </cell>
          <cell r="E732">
            <v>25.870340168977123</v>
          </cell>
        </row>
        <row r="733">
          <cell r="D733">
            <v>579.76</v>
          </cell>
          <cell r="E733">
            <v>22.650708738977073</v>
          </cell>
        </row>
        <row r="734">
          <cell r="D734">
            <v>534.49</v>
          </cell>
          <cell r="E734">
            <v>20.613822938977478</v>
          </cell>
        </row>
        <row r="735">
          <cell r="D735">
            <v>514.49</v>
          </cell>
          <cell r="E735">
            <v>19.856158948977054</v>
          </cell>
        </row>
        <row r="736">
          <cell r="D736">
            <v>515.09</v>
          </cell>
          <cell r="E736">
            <v>22.818585508977321</v>
          </cell>
        </row>
        <row r="737">
          <cell r="D737">
            <v>546.46</v>
          </cell>
          <cell r="E737">
            <v>25.125121828977058</v>
          </cell>
        </row>
        <row r="738">
          <cell r="D738">
            <v>612.12</v>
          </cell>
          <cell r="E738">
            <v>24.892138038977009</v>
          </cell>
        </row>
        <row r="739">
          <cell r="D739">
            <v>701.18</v>
          </cell>
          <cell r="E739">
            <v>19.096191458976591</v>
          </cell>
        </row>
        <row r="740">
          <cell r="D740">
            <v>743.01</v>
          </cell>
          <cell r="E740">
            <v>19.20519849897687</v>
          </cell>
        </row>
        <row r="741">
          <cell r="D741">
            <v>725.35</v>
          </cell>
          <cell r="E741">
            <v>18.935474278976244</v>
          </cell>
        </row>
        <row r="742">
          <cell r="D742">
            <v>696.8</v>
          </cell>
          <cell r="E742">
            <v>19.342654288977201</v>
          </cell>
        </row>
        <row r="743">
          <cell r="D743">
            <v>693.3</v>
          </cell>
          <cell r="E743">
            <v>19.00867960897699</v>
          </cell>
        </row>
        <row r="744">
          <cell r="D744">
            <v>671.92</v>
          </cell>
          <cell r="E744">
            <v>21.594203818977348</v>
          </cell>
        </row>
        <row r="745">
          <cell r="D745">
            <v>672.13</v>
          </cell>
          <cell r="E745">
            <v>20.557133228977364</v>
          </cell>
        </row>
        <row r="746">
          <cell r="D746">
            <v>660.42</v>
          </cell>
          <cell r="E746">
            <v>18.119251868977244</v>
          </cell>
        </row>
        <row r="747">
          <cell r="D747">
            <v>648.16</v>
          </cell>
          <cell r="E747">
            <v>17.838463738977453</v>
          </cell>
        </row>
        <row r="748">
          <cell r="D748">
            <v>673.28</v>
          </cell>
          <cell r="E748">
            <v>19.496759268977257</v>
          </cell>
        </row>
        <row r="749">
          <cell r="D749">
            <v>732.87</v>
          </cell>
          <cell r="E749">
            <v>26.605929878976667</v>
          </cell>
        </row>
        <row r="750">
          <cell r="D750">
            <v>794.63</v>
          </cell>
          <cell r="E750">
            <v>38.786096588977671</v>
          </cell>
        </row>
        <row r="751">
          <cell r="D751">
            <v>880.67</v>
          </cell>
          <cell r="E751">
            <v>34.710098388977485</v>
          </cell>
        </row>
        <row r="752">
          <cell r="D752">
            <v>970.93</v>
          </cell>
          <cell r="E752">
            <v>33.892128458977368</v>
          </cell>
        </row>
        <row r="753">
          <cell r="D753">
            <v>890.34</v>
          </cell>
          <cell r="E753">
            <v>27.663678918976757</v>
          </cell>
        </row>
        <row r="754">
          <cell r="D754">
            <v>798.78</v>
          </cell>
          <cell r="E754">
            <v>25.985173558977522</v>
          </cell>
        </row>
        <row r="755">
          <cell r="D755">
            <v>675.29</v>
          </cell>
          <cell r="E755">
            <v>23.748442838977326</v>
          </cell>
        </row>
        <row r="756">
          <cell r="D756">
            <v>585.41999999999996</v>
          </cell>
          <cell r="E756">
            <v>20.787262568977098</v>
          </cell>
        </row>
        <row r="757">
          <cell r="D757">
            <v>510.65</v>
          </cell>
          <cell r="E757">
            <v>19.666575998977009</v>
          </cell>
        </row>
        <row r="758">
          <cell r="D758">
            <v>491.8</v>
          </cell>
          <cell r="E758">
            <v>18.738015878977194</v>
          </cell>
        </row>
        <row r="759">
          <cell r="D759">
            <v>482.63</v>
          </cell>
          <cell r="E759">
            <v>18.210123668977076</v>
          </cell>
        </row>
        <row r="760">
          <cell r="D760">
            <v>499.48</v>
          </cell>
          <cell r="E760">
            <v>19.382563998976934</v>
          </cell>
        </row>
        <row r="761">
          <cell r="D761">
            <v>546.64</v>
          </cell>
          <cell r="E761">
            <v>23.534668048977323</v>
          </cell>
        </row>
        <row r="762">
          <cell r="D762">
            <v>662.21</v>
          </cell>
          <cell r="E762">
            <v>20.806353868977226</v>
          </cell>
        </row>
        <row r="763">
          <cell r="D763">
            <v>793.28</v>
          </cell>
          <cell r="E763">
            <v>17.633233978976705</v>
          </cell>
        </row>
        <row r="764">
          <cell r="D764">
            <v>857.44</v>
          </cell>
          <cell r="E764">
            <v>19.829254258977244</v>
          </cell>
        </row>
        <row r="765">
          <cell r="D765">
            <v>895.14</v>
          </cell>
          <cell r="E765">
            <v>21.787800458977472</v>
          </cell>
        </row>
        <row r="766">
          <cell r="D766">
            <v>822.25</v>
          </cell>
          <cell r="E766">
            <v>20.219301508976969</v>
          </cell>
        </row>
        <row r="767">
          <cell r="D767">
            <v>803.23</v>
          </cell>
          <cell r="E767">
            <v>22.90551054897719</v>
          </cell>
        </row>
        <row r="768">
          <cell r="D768">
            <v>784.85</v>
          </cell>
          <cell r="E768">
            <v>22.688883668976814</v>
          </cell>
        </row>
        <row r="769">
          <cell r="D769">
            <v>791.42</v>
          </cell>
          <cell r="E769">
            <v>21.558813858977146</v>
          </cell>
        </row>
        <row r="770">
          <cell r="D770">
            <v>760.34</v>
          </cell>
          <cell r="E770">
            <v>18.756727548977324</v>
          </cell>
        </row>
        <row r="771">
          <cell r="D771">
            <v>750.63</v>
          </cell>
          <cell r="E771">
            <v>16.299980618977088</v>
          </cell>
        </row>
        <row r="772">
          <cell r="D772">
            <v>738.31</v>
          </cell>
          <cell r="E772">
            <v>16.051100968977039</v>
          </cell>
        </row>
        <row r="773">
          <cell r="D773">
            <v>770.27</v>
          </cell>
          <cell r="E773">
            <v>22.79742728897736</v>
          </cell>
        </row>
        <row r="774">
          <cell r="D774">
            <v>825.19</v>
          </cell>
          <cell r="E774">
            <v>33.112485958976777</v>
          </cell>
        </row>
        <row r="775">
          <cell r="D775">
            <v>911.44</v>
          </cell>
          <cell r="E775">
            <v>31.122831378977708</v>
          </cell>
        </row>
        <row r="776">
          <cell r="D776">
            <v>954.86</v>
          </cell>
          <cell r="E776">
            <v>34.699967218977463</v>
          </cell>
        </row>
        <row r="777">
          <cell r="D777">
            <v>886.7</v>
          </cell>
          <cell r="E777">
            <v>31.248087838977426</v>
          </cell>
        </row>
        <row r="778">
          <cell r="D778">
            <v>784.96</v>
          </cell>
          <cell r="E778">
            <v>30.742887918976521</v>
          </cell>
        </row>
        <row r="779">
          <cell r="D779">
            <v>652.45000000000005</v>
          </cell>
          <cell r="E779">
            <v>26.366657998977189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05/05/2025</v>
          </cell>
          <cell r="C852" t="str">
            <v>06/05/20252</v>
          </cell>
          <cell r="D852" t="str">
            <v>07/05/2025</v>
          </cell>
          <cell r="E852" t="str">
            <v>08/05/2025</v>
          </cell>
          <cell r="F852" t="str">
            <v>09/05/2025</v>
          </cell>
          <cell r="G852" t="str">
            <v>10/05/2025</v>
          </cell>
          <cell r="H852" t="str">
            <v>11/05/2025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>
        <row r="2">
          <cell r="B2">
            <v>45785</v>
          </cell>
        </row>
        <row r="5">
          <cell r="H5">
            <v>17765.47</v>
          </cell>
        </row>
        <row r="10">
          <cell r="E10">
            <v>572.29</v>
          </cell>
        </row>
        <row r="11">
          <cell r="E11">
            <v>515.35</v>
          </cell>
        </row>
        <row r="12">
          <cell r="E12">
            <v>475.33</v>
          </cell>
        </row>
        <row r="13">
          <cell r="E13">
            <v>478.66</v>
          </cell>
        </row>
        <row r="14">
          <cell r="E14">
            <v>487.14</v>
          </cell>
        </row>
        <row r="15">
          <cell r="E15">
            <v>546.97</v>
          </cell>
        </row>
        <row r="16">
          <cell r="E16">
            <v>953.71</v>
          </cell>
        </row>
        <row r="17">
          <cell r="E17">
            <v>1129.6199999999999</v>
          </cell>
        </row>
        <row r="18">
          <cell r="E18">
            <v>1203.1199999999999</v>
          </cell>
        </row>
        <row r="19">
          <cell r="E19">
            <v>901.15</v>
          </cell>
        </row>
        <row r="20">
          <cell r="E20">
            <v>750.94</v>
          </cell>
        </row>
        <row r="21">
          <cell r="E21">
            <v>774.22</v>
          </cell>
        </row>
        <row r="22">
          <cell r="E22">
            <v>752.99</v>
          </cell>
        </row>
        <row r="23">
          <cell r="E23">
            <v>741.8</v>
          </cell>
        </row>
        <row r="24">
          <cell r="E24">
            <v>755.58</v>
          </cell>
        </row>
        <row r="25">
          <cell r="E25">
            <v>745.22</v>
          </cell>
        </row>
        <row r="26">
          <cell r="E26">
            <v>759.89</v>
          </cell>
        </row>
        <row r="27">
          <cell r="E27">
            <v>853.8</v>
          </cell>
        </row>
        <row r="28">
          <cell r="E28">
            <v>1030.27</v>
          </cell>
        </row>
        <row r="29">
          <cell r="E29">
            <v>1168.33</v>
          </cell>
        </row>
        <row r="30">
          <cell r="E30">
            <v>1238.68</v>
          </cell>
        </row>
        <row r="31">
          <cell r="E31">
            <v>1158.04</v>
          </cell>
        </row>
        <row r="32">
          <cell r="E32">
            <v>938.06</v>
          </cell>
        </row>
        <row r="33">
          <cell r="E33">
            <v>701.03</v>
          </cell>
        </row>
        <row r="65">
          <cell r="C65">
            <v>45783</v>
          </cell>
        </row>
        <row r="67">
          <cell r="D67">
            <v>529.48061916999995</v>
          </cell>
          <cell r="E67">
            <v>-53.239000000000004</v>
          </cell>
          <cell r="F67">
            <v>582.71961916999999</v>
          </cell>
        </row>
        <row r="68">
          <cell r="D68">
            <v>436.42186854000005</v>
          </cell>
          <cell r="E68">
            <v>-94.963999999999999</v>
          </cell>
          <cell r="F68">
            <v>531.38586854000005</v>
          </cell>
        </row>
        <row r="69">
          <cell r="D69">
            <v>428.55711531000003</v>
          </cell>
          <cell r="E69">
            <v>-81.75800000000001</v>
          </cell>
          <cell r="F69">
            <v>510.31511531000001</v>
          </cell>
        </row>
        <row r="70">
          <cell r="D70">
            <v>418.60664731999998</v>
          </cell>
          <cell r="E70">
            <v>-82.22999999999999</v>
          </cell>
          <cell r="F70">
            <v>500.83664732</v>
          </cell>
        </row>
        <row r="71">
          <cell r="D71">
            <v>428.40869901999997</v>
          </cell>
          <cell r="E71">
            <v>-80.254000000000019</v>
          </cell>
          <cell r="F71">
            <v>508.66269901999999</v>
          </cell>
        </row>
        <row r="72">
          <cell r="D72">
            <v>515.13760590000004</v>
          </cell>
          <cell r="E72">
            <v>-37.542000000000002</v>
          </cell>
          <cell r="F72">
            <v>552.67960590000007</v>
          </cell>
        </row>
        <row r="73">
          <cell r="D73">
            <v>644.18545453000036</v>
          </cell>
          <cell r="E73">
            <v>-6.1490000000000151</v>
          </cell>
          <cell r="F73">
            <v>650.33445453000036</v>
          </cell>
        </row>
        <row r="74">
          <cell r="D74">
            <v>825.19007363000014</v>
          </cell>
          <cell r="E74">
            <v>29.633999999999958</v>
          </cell>
          <cell r="F74">
            <v>795.55607363000013</v>
          </cell>
        </row>
        <row r="75">
          <cell r="D75">
            <v>906.43382333999989</v>
          </cell>
          <cell r="E75">
            <v>50.365000000000009</v>
          </cell>
          <cell r="F75">
            <v>856.06882333999988</v>
          </cell>
        </row>
        <row r="76">
          <cell r="D76">
            <v>950.17851569000004</v>
          </cell>
          <cell r="E76">
            <v>100.49099999999999</v>
          </cell>
          <cell r="F76">
            <v>849.68751569000005</v>
          </cell>
        </row>
        <row r="77">
          <cell r="D77">
            <v>816.35716785999989</v>
          </cell>
          <cell r="E77">
            <v>42.172000000000025</v>
          </cell>
          <cell r="F77">
            <v>774.18516785999986</v>
          </cell>
        </row>
        <row r="78">
          <cell r="D78">
            <v>805.83833212000002</v>
          </cell>
          <cell r="E78">
            <v>23.408000000000015</v>
          </cell>
          <cell r="F78">
            <v>782.43033212</v>
          </cell>
        </row>
        <row r="79">
          <cell r="D79">
            <v>806.08132921000015</v>
          </cell>
          <cell r="E79">
            <v>10.661000000000058</v>
          </cell>
          <cell r="F79">
            <v>795.42032921000009</v>
          </cell>
        </row>
        <row r="80">
          <cell r="D80">
            <v>805.0092530999998</v>
          </cell>
          <cell r="E80">
            <v>-8.6090000000000373</v>
          </cell>
          <cell r="F80">
            <v>813.61825309999983</v>
          </cell>
        </row>
        <row r="81">
          <cell r="D81">
            <v>803.70321016000003</v>
          </cell>
          <cell r="E81">
            <v>-17.25</v>
          </cell>
          <cell r="F81">
            <v>820.95321016000003</v>
          </cell>
        </row>
        <row r="82">
          <cell r="D82">
            <v>803.23190710999972</v>
          </cell>
          <cell r="E82">
            <v>-5.942000000000121</v>
          </cell>
          <cell r="F82">
            <v>809.17390710999985</v>
          </cell>
        </row>
        <row r="83">
          <cell r="D83">
            <v>820.06383638000023</v>
          </cell>
          <cell r="E83">
            <v>9.3109999999999786</v>
          </cell>
          <cell r="F83">
            <v>810.75283638000019</v>
          </cell>
        </row>
        <row r="84">
          <cell r="D84">
            <v>903.94383917000016</v>
          </cell>
          <cell r="E84">
            <v>82.42900000000003</v>
          </cell>
          <cell r="F84">
            <v>821.51483917000019</v>
          </cell>
        </row>
        <row r="85">
          <cell r="D85">
            <v>1049.3890395199999</v>
          </cell>
          <cell r="E85">
            <v>206.37799999999999</v>
          </cell>
          <cell r="F85">
            <v>843.01103951999994</v>
          </cell>
        </row>
        <row r="86">
          <cell r="D86">
            <v>1154.0642320500001</v>
          </cell>
          <cell r="E86">
            <v>267.96500000000003</v>
          </cell>
          <cell r="F86">
            <v>886.09923205000007</v>
          </cell>
        </row>
        <row r="87">
          <cell r="D87">
            <v>1230.4233078400005</v>
          </cell>
          <cell r="E87">
            <v>267.38099999999997</v>
          </cell>
          <cell r="F87">
            <v>963.04230784000049</v>
          </cell>
        </row>
        <row r="88">
          <cell r="D88">
            <v>1154.2094365600005</v>
          </cell>
          <cell r="E88">
            <v>250.05200000000002</v>
          </cell>
          <cell r="F88">
            <v>904.15743656000052</v>
          </cell>
        </row>
        <row r="89">
          <cell r="D89">
            <v>889.41170197999952</v>
          </cell>
          <cell r="E89">
            <v>97.296999999999983</v>
          </cell>
          <cell r="F89">
            <v>792.1147019799995</v>
          </cell>
        </row>
        <row r="90">
          <cell r="D90">
            <v>671.57437869000012</v>
          </cell>
          <cell r="E90">
            <v>-3.0060000000000002</v>
          </cell>
          <cell r="F90">
            <v>674.58037869000009</v>
          </cell>
        </row>
        <row r="138">
          <cell r="C138">
            <v>18.25334771</v>
          </cell>
          <cell r="D138">
            <v>0.20369664000000001</v>
          </cell>
          <cell r="E138">
            <v>4.5964799999999991E-3</v>
          </cell>
          <cell r="F138">
            <v>0</v>
          </cell>
          <cell r="G138">
            <v>5.0803200000000001E-3</v>
          </cell>
          <cell r="H138">
            <v>9.1869119299999991</v>
          </cell>
          <cell r="I138">
            <v>7.8091775399999994</v>
          </cell>
          <cell r="J138">
            <v>42.795405759999994</v>
          </cell>
          <cell r="K138">
            <v>32.812093180000005</v>
          </cell>
          <cell r="L138">
            <v>35.945682919999996</v>
          </cell>
          <cell r="M138">
            <v>45.471040940000002</v>
          </cell>
          <cell r="N138">
            <v>35.817465320000004</v>
          </cell>
          <cell r="O138">
            <v>33.333914630000002</v>
          </cell>
          <cell r="P138">
            <v>37.038677489999998</v>
          </cell>
          <cell r="Q138">
            <v>28.987096100000002</v>
          </cell>
          <cell r="R138">
            <v>24.344409420000002</v>
          </cell>
          <cell r="S138">
            <v>36.997792999999994</v>
          </cell>
          <cell r="T138">
            <v>24.504802369999997</v>
          </cell>
          <cell r="U138">
            <v>32.639604230000003</v>
          </cell>
          <cell r="V138">
            <v>22.492511840000002</v>
          </cell>
          <cell r="W138">
            <v>25.614973249999998</v>
          </cell>
          <cell r="X138">
            <v>21.826022239999997</v>
          </cell>
          <cell r="Y138">
            <v>9.2261029700000012</v>
          </cell>
          <cell r="Z138">
            <v>9.7251840000000006E-2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C140">
            <v>82.564975779999997</v>
          </cell>
          <cell r="D140">
            <v>115.21940278</v>
          </cell>
          <cell r="E140">
            <v>100.15497945000001</v>
          </cell>
          <cell r="F140">
            <v>99.002537059999995</v>
          </cell>
          <cell r="G140">
            <v>99.063920240000002</v>
          </cell>
          <cell r="H140">
            <v>78.292281399999993</v>
          </cell>
          <cell r="I140">
            <v>98.798163040000006</v>
          </cell>
          <cell r="J140">
            <v>44.235976359999995</v>
          </cell>
          <cell r="K140">
            <v>78.081165869999992</v>
          </cell>
          <cell r="L140">
            <v>63.298111650000003</v>
          </cell>
          <cell r="M140">
            <v>25.945211060000002</v>
          </cell>
          <cell r="N140">
            <v>44.128821920000007</v>
          </cell>
          <cell r="O140">
            <v>21.666839620000001</v>
          </cell>
          <cell r="P140">
            <v>16.35063135</v>
          </cell>
          <cell r="Q140">
            <v>50.628696390000002</v>
          </cell>
          <cell r="R140">
            <v>81.831925909999995</v>
          </cell>
          <cell r="S140">
            <v>45.063762109999999</v>
          </cell>
          <cell r="T140">
            <v>55.307300300000009</v>
          </cell>
          <cell r="U140">
            <v>39.858611250000003</v>
          </cell>
          <cell r="V140">
            <v>44.133789350000008</v>
          </cell>
          <cell r="W140">
            <v>34.852866990000003</v>
          </cell>
          <cell r="X140">
            <v>52.811524479999996</v>
          </cell>
          <cell r="Y140">
            <v>67.837982499999995</v>
          </cell>
          <cell r="Z140">
            <v>86.023012610000009</v>
          </cell>
        </row>
        <row r="141">
          <cell r="C141">
            <v>11.16057634</v>
          </cell>
          <cell r="D141">
            <v>57.91242415</v>
          </cell>
          <cell r="E141">
            <v>78.224027969999995</v>
          </cell>
          <cell r="F141">
            <v>82.417308100000014</v>
          </cell>
          <cell r="G141">
            <v>80.536783250000013</v>
          </cell>
          <cell r="H141">
            <v>60.244533019999992</v>
          </cell>
          <cell r="I141">
            <v>40.76835964</v>
          </cell>
          <cell r="J141">
            <v>19.576167000000002</v>
          </cell>
          <cell r="K141">
            <v>1.6386048500000001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20.68577342</v>
          </cell>
          <cell r="Z141">
            <v>53.780430429999996</v>
          </cell>
        </row>
        <row r="142">
          <cell r="C142">
            <v>14.120063999999999</v>
          </cell>
          <cell r="D142">
            <v>65.495807999999997</v>
          </cell>
          <cell r="E142">
            <v>23.054975999999996</v>
          </cell>
          <cell r="F142">
            <v>10.682112</v>
          </cell>
          <cell r="G142">
            <v>11.160576000000001</v>
          </cell>
          <cell r="H142">
            <v>4.5696000000000001E-2</v>
          </cell>
          <cell r="I142">
            <v>24.541440000000001</v>
          </cell>
          <cell r="J142">
            <v>0.83865599999999996</v>
          </cell>
          <cell r="K142">
            <v>53.380992000000006</v>
          </cell>
          <cell r="L142">
            <v>15.671039999999998</v>
          </cell>
          <cell r="M142">
            <v>11.461632</v>
          </cell>
          <cell r="N142">
            <v>21.649152000000001</v>
          </cell>
          <cell r="O142">
            <v>18.875136000000001</v>
          </cell>
          <cell r="P142">
            <v>9.9966720000000002</v>
          </cell>
          <cell r="Q142">
            <v>80.277119999999996</v>
          </cell>
          <cell r="R142">
            <v>161.11065600000001</v>
          </cell>
          <cell r="S142">
            <v>151.20806400000001</v>
          </cell>
          <cell r="T142">
            <v>226.90752000000001</v>
          </cell>
          <cell r="U142">
            <v>188.83468800000003</v>
          </cell>
          <cell r="V142">
            <v>192.43392</v>
          </cell>
          <cell r="W142">
            <v>149.82643199999998</v>
          </cell>
          <cell r="X142">
            <v>49.246848</v>
          </cell>
          <cell r="Y142">
            <v>61.807871999999996</v>
          </cell>
          <cell r="Z142">
            <v>76.774656000000007</v>
          </cell>
        </row>
        <row r="143">
          <cell r="C143">
            <v>143.82176146</v>
          </cell>
          <cell r="D143">
            <v>16.414433150000001</v>
          </cell>
          <cell r="E143">
            <v>25.295155000000001</v>
          </cell>
          <cell r="F143">
            <v>26.96859628</v>
          </cell>
          <cell r="G143">
            <v>24.185548609999998</v>
          </cell>
          <cell r="H143">
            <v>120.87871396</v>
          </cell>
          <cell r="I143">
            <v>65.767403020000003</v>
          </cell>
          <cell r="J143">
            <v>241.21552713</v>
          </cell>
          <cell r="K143">
            <v>146.45772176999998</v>
          </cell>
          <cell r="L143">
            <v>177.25316987000002</v>
          </cell>
          <cell r="M143">
            <v>237.28029516000004</v>
          </cell>
          <cell r="N143">
            <v>184.65398643</v>
          </cell>
          <cell r="O143">
            <v>165.58811010999997</v>
          </cell>
          <cell r="P143">
            <v>204.90817380000001</v>
          </cell>
          <cell r="Q143">
            <v>124.63073186</v>
          </cell>
          <cell r="R143">
            <v>54.06492630999999</v>
          </cell>
          <cell r="S143">
            <v>142.20509075999999</v>
          </cell>
          <cell r="T143">
            <v>52.114083440000002</v>
          </cell>
          <cell r="U143">
            <v>134.53977498</v>
          </cell>
          <cell r="V143">
            <v>103.32886961999999</v>
          </cell>
          <cell r="W143">
            <v>149.27302542999999</v>
          </cell>
          <cell r="X143">
            <v>190.54780271999999</v>
          </cell>
          <cell r="Y143">
            <v>168.07956352999997</v>
          </cell>
          <cell r="Z143">
            <v>81.661869449999998</v>
          </cell>
        </row>
        <row r="149">
          <cell r="C149">
            <v>0</v>
          </cell>
          <cell r="D149">
            <v>84.937754179999999</v>
          </cell>
          <cell r="E149">
            <v>0</v>
          </cell>
          <cell r="F149">
            <v>94.33446545000001</v>
          </cell>
          <cell r="G149">
            <v>0</v>
          </cell>
          <cell r="H149">
            <v>0</v>
          </cell>
          <cell r="I149">
            <v>118.32439767</v>
          </cell>
          <cell r="J149">
            <v>0</v>
          </cell>
        </row>
        <row r="150">
          <cell r="C150">
            <v>0</v>
          </cell>
          <cell r="D150">
            <v>84.92498080999998</v>
          </cell>
          <cell r="E150">
            <v>0</v>
          </cell>
          <cell r="F150">
            <v>0.42317725</v>
          </cell>
          <cell r="G150">
            <v>0</v>
          </cell>
          <cell r="H150">
            <v>0</v>
          </cell>
          <cell r="I150">
            <v>142.76447921999997</v>
          </cell>
          <cell r="J150">
            <v>0</v>
          </cell>
        </row>
        <row r="151">
          <cell r="C151">
            <v>0</v>
          </cell>
          <cell r="D151">
            <v>84.918594130000002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130.46016963999998</v>
          </cell>
          <cell r="J151">
            <v>0</v>
          </cell>
        </row>
        <row r="152">
          <cell r="C152">
            <v>0</v>
          </cell>
          <cell r="D152">
            <v>84.928055879999988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142.28405835999999</v>
          </cell>
          <cell r="J152">
            <v>0</v>
          </cell>
        </row>
        <row r="153">
          <cell r="C153">
            <v>0</v>
          </cell>
          <cell r="D153">
            <v>84.904638029999987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143.73915880000001</v>
          </cell>
          <cell r="J153">
            <v>0</v>
          </cell>
        </row>
        <row r="154">
          <cell r="C154">
            <v>1.4549822800000001</v>
          </cell>
          <cell r="D154">
            <v>85.110904410000003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137.82189219999998</v>
          </cell>
          <cell r="J154">
            <v>0</v>
          </cell>
        </row>
        <row r="155">
          <cell r="C155">
            <v>94.140735890000002</v>
          </cell>
          <cell r="D155">
            <v>94.973134310000006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129.25663373999998</v>
          </cell>
          <cell r="J155">
            <v>0</v>
          </cell>
        </row>
        <row r="156">
          <cell r="C156">
            <v>94.607200710000001</v>
          </cell>
          <cell r="D156">
            <v>94.968166889999992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116.01986767999999</v>
          </cell>
          <cell r="J156">
            <v>0</v>
          </cell>
        </row>
        <row r="157">
          <cell r="C157">
            <v>94.624231870000003</v>
          </cell>
          <cell r="D157">
            <v>94.945931750000014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114.59137844000001</v>
          </cell>
          <cell r="J157">
            <v>0</v>
          </cell>
        </row>
        <row r="158">
          <cell r="C158">
            <v>97.436740280000009</v>
          </cell>
          <cell r="D158">
            <v>97.706400480000013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115.18250190999998</v>
          </cell>
          <cell r="J158">
            <v>0</v>
          </cell>
        </row>
        <row r="159">
          <cell r="C159">
            <v>63.791428290000006</v>
          </cell>
          <cell r="D159">
            <v>94.985907679999997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107.12356587999999</v>
          </cell>
          <cell r="J159">
            <v>0</v>
          </cell>
        </row>
        <row r="160">
          <cell r="C160">
            <v>0</v>
          </cell>
          <cell r="D160">
            <v>94.983778790000002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143.7969938</v>
          </cell>
          <cell r="J160">
            <v>0</v>
          </cell>
        </row>
        <row r="161">
          <cell r="C161">
            <v>0</v>
          </cell>
          <cell r="D161">
            <v>89.96147612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119.38103975</v>
          </cell>
          <cell r="J161">
            <v>0</v>
          </cell>
        </row>
        <row r="162">
          <cell r="C162">
            <v>0</v>
          </cell>
          <cell r="D162">
            <v>94.94001815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114.43987198999999</v>
          </cell>
          <cell r="J162">
            <v>0</v>
          </cell>
        </row>
        <row r="163">
          <cell r="C163">
            <v>0</v>
          </cell>
          <cell r="D163">
            <v>95.035345390000003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112.62427848000002</v>
          </cell>
          <cell r="J163">
            <v>0</v>
          </cell>
        </row>
        <row r="164">
          <cell r="C164">
            <v>0</v>
          </cell>
          <cell r="D164">
            <v>94.981649900000008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129.62812610999998</v>
          </cell>
          <cell r="J164">
            <v>0</v>
          </cell>
        </row>
        <row r="165">
          <cell r="C165">
            <v>3.8208955800000002</v>
          </cell>
          <cell r="D165">
            <v>94.984488420000019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125.0403551</v>
          </cell>
          <cell r="J165">
            <v>0</v>
          </cell>
        </row>
        <row r="166">
          <cell r="C166">
            <v>84.552423970000007</v>
          </cell>
          <cell r="D166">
            <v>85.002094159999999</v>
          </cell>
          <cell r="E166">
            <v>3.5822226599999998</v>
          </cell>
          <cell r="F166">
            <v>0</v>
          </cell>
          <cell r="G166">
            <v>0</v>
          </cell>
          <cell r="H166">
            <v>0</v>
          </cell>
          <cell r="I166">
            <v>116.91968109000001</v>
          </cell>
          <cell r="J166">
            <v>0</v>
          </cell>
        </row>
        <row r="167">
          <cell r="C167">
            <v>91.312142480000006</v>
          </cell>
          <cell r="D167">
            <v>91.58487774999999</v>
          </cell>
          <cell r="E167">
            <v>91.334141080000009</v>
          </cell>
          <cell r="F167">
            <v>0</v>
          </cell>
          <cell r="G167">
            <v>0</v>
          </cell>
          <cell r="H167">
            <v>0</v>
          </cell>
          <cell r="I167">
            <v>127.88952766</v>
          </cell>
          <cell r="J167">
            <v>24.053332100000002</v>
          </cell>
        </row>
        <row r="168">
          <cell r="C168">
            <v>94.716010960000006</v>
          </cell>
          <cell r="D168">
            <v>95.002465759999993</v>
          </cell>
          <cell r="E168">
            <v>94.803059140000002</v>
          </cell>
          <cell r="F168">
            <v>0</v>
          </cell>
          <cell r="G168">
            <v>0</v>
          </cell>
          <cell r="H168">
            <v>0</v>
          </cell>
          <cell r="I168">
            <v>130.74828025000002</v>
          </cell>
          <cell r="J168">
            <v>126.77008315</v>
          </cell>
        </row>
        <row r="169">
          <cell r="C169">
            <v>98.402549530000016</v>
          </cell>
          <cell r="D169">
            <v>98.807985979999998</v>
          </cell>
          <cell r="E169">
            <v>98.580430630000009</v>
          </cell>
          <cell r="F169">
            <v>0</v>
          </cell>
          <cell r="G169">
            <v>0</v>
          </cell>
          <cell r="H169">
            <v>0</v>
          </cell>
          <cell r="I169">
            <v>128.20637835000002</v>
          </cell>
          <cell r="J169">
            <v>141.7642529</v>
          </cell>
        </row>
        <row r="170">
          <cell r="C170">
            <v>99.663802260000011</v>
          </cell>
          <cell r="D170">
            <v>100.04676701999999</v>
          </cell>
          <cell r="E170">
            <v>99.768827799999997</v>
          </cell>
          <cell r="F170">
            <v>0</v>
          </cell>
          <cell r="G170">
            <v>0</v>
          </cell>
          <cell r="H170">
            <v>0</v>
          </cell>
          <cell r="I170">
            <v>111.60418245000001</v>
          </cell>
          <cell r="J170">
            <v>137.03987771999999</v>
          </cell>
        </row>
        <row r="171">
          <cell r="C171">
            <v>95.044334059999997</v>
          </cell>
          <cell r="D171">
            <v>95.11245873</v>
          </cell>
          <cell r="E171">
            <v>0.25073666</v>
          </cell>
          <cell r="F171">
            <v>0</v>
          </cell>
          <cell r="G171">
            <v>0</v>
          </cell>
          <cell r="H171">
            <v>0</v>
          </cell>
          <cell r="I171">
            <v>117.90642442000001</v>
          </cell>
          <cell r="J171">
            <v>125.74182635000001</v>
          </cell>
        </row>
        <row r="172">
          <cell r="C172">
            <v>79.35294983</v>
          </cell>
          <cell r="D172">
            <v>94.901461470000001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108.32568253000001</v>
          </cell>
          <cell r="J172">
            <v>18.796023290000001</v>
          </cell>
        </row>
      </sheetData>
      <sheetData sheetId="4">
        <row r="7">
          <cell r="B7">
            <v>500</v>
          </cell>
          <cell r="C7">
            <v>500</v>
          </cell>
          <cell r="D7">
            <v>500</v>
          </cell>
          <cell r="E7">
            <v>500</v>
          </cell>
          <cell r="F7">
            <v>500</v>
          </cell>
          <cell r="G7">
            <v>500</v>
          </cell>
          <cell r="H7">
            <v>500</v>
          </cell>
        </row>
        <row r="8">
          <cell r="B8">
            <v>1250</v>
          </cell>
          <cell r="C8">
            <v>1250</v>
          </cell>
          <cell r="D8">
            <v>1250</v>
          </cell>
          <cell r="E8">
            <v>1250</v>
          </cell>
          <cell r="F8">
            <v>1250</v>
          </cell>
          <cell r="G8">
            <v>1250</v>
          </cell>
          <cell r="H8">
            <v>1250</v>
          </cell>
        </row>
        <row r="16">
          <cell r="B16">
            <v>70</v>
          </cell>
          <cell r="C16">
            <v>75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145</v>
          </cell>
        </row>
        <row r="17">
          <cell r="B17">
            <v>70</v>
          </cell>
          <cell r="C17">
            <v>75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145</v>
          </cell>
        </row>
        <row r="18">
          <cell r="B18">
            <v>70</v>
          </cell>
          <cell r="C18">
            <v>75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145</v>
          </cell>
        </row>
        <row r="19">
          <cell r="B19">
            <v>70</v>
          </cell>
          <cell r="C19">
            <v>75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145</v>
          </cell>
        </row>
        <row r="20">
          <cell r="B20">
            <v>70</v>
          </cell>
          <cell r="C20">
            <v>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145</v>
          </cell>
        </row>
        <row r="21">
          <cell r="B21">
            <v>70</v>
          </cell>
          <cell r="C21">
            <v>75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145</v>
          </cell>
        </row>
        <row r="22">
          <cell r="B22">
            <v>75</v>
          </cell>
          <cell r="C22">
            <v>70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145</v>
          </cell>
        </row>
        <row r="23">
          <cell r="B23">
            <v>75</v>
          </cell>
          <cell r="C23">
            <v>70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145</v>
          </cell>
        </row>
        <row r="24">
          <cell r="B24">
            <v>75</v>
          </cell>
          <cell r="C24">
            <v>70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145</v>
          </cell>
        </row>
        <row r="25">
          <cell r="B25">
            <v>70</v>
          </cell>
          <cell r="C25">
            <v>75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145</v>
          </cell>
        </row>
        <row r="26">
          <cell r="B26">
            <v>70</v>
          </cell>
          <cell r="C26">
            <v>75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145</v>
          </cell>
        </row>
        <row r="27">
          <cell r="B27">
            <v>70</v>
          </cell>
          <cell r="C27">
            <v>75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145</v>
          </cell>
        </row>
        <row r="28">
          <cell r="B28">
            <v>70</v>
          </cell>
          <cell r="C28">
            <v>75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145</v>
          </cell>
        </row>
        <row r="29">
          <cell r="B29">
            <v>70</v>
          </cell>
          <cell r="C29">
            <v>75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145</v>
          </cell>
        </row>
        <row r="30">
          <cell r="B30">
            <v>70</v>
          </cell>
          <cell r="C30">
            <v>75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145</v>
          </cell>
        </row>
        <row r="31">
          <cell r="B31">
            <v>70</v>
          </cell>
          <cell r="C31">
            <v>75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145</v>
          </cell>
        </row>
        <row r="32">
          <cell r="B32">
            <v>70</v>
          </cell>
          <cell r="C32">
            <v>75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145</v>
          </cell>
        </row>
        <row r="33">
          <cell r="B33">
            <v>70</v>
          </cell>
          <cell r="C33">
            <v>75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145</v>
          </cell>
        </row>
        <row r="34">
          <cell r="B34">
            <v>75</v>
          </cell>
          <cell r="C34">
            <v>70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145</v>
          </cell>
        </row>
        <row r="35">
          <cell r="B35">
            <v>75</v>
          </cell>
          <cell r="C35">
            <v>70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145</v>
          </cell>
        </row>
        <row r="36">
          <cell r="B36">
            <v>75</v>
          </cell>
          <cell r="C36">
            <v>70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145</v>
          </cell>
        </row>
        <row r="37">
          <cell r="B37">
            <v>75</v>
          </cell>
          <cell r="C37">
            <v>70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145</v>
          </cell>
        </row>
        <row r="38">
          <cell r="B38">
            <v>70</v>
          </cell>
          <cell r="C38">
            <v>75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145</v>
          </cell>
        </row>
        <row r="39">
          <cell r="B39">
            <v>70</v>
          </cell>
          <cell r="C39">
            <v>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145</v>
          </cell>
        </row>
        <row r="40">
          <cell r="B40">
            <v>71.458333333333329</v>
          </cell>
          <cell r="C40">
            <v>73.541666666666671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145</v>
          </cell>
        </row>
        <row r="46">
          <cell r="D46">
            <v>562.04999999999995</v>
          </cell>
          <cell r="E46">
            <v>14.34861568897702</v>
          </cell>
        </row>
        <row r="47">
          <cell r="D47">
            <v>499.96</v>
          </cell>
          <cell r="E47">
            <v>14.144504378977331</v>
          </cell>
        </row>
        <row r="48">
          <cell r="D48">
            <v>481.55</v>
          </cell>
          <cell r="E48">
            <v>14.739420538977242</v>
          </cell>
        </row>
        <row r="49">
          <cell r="D49">
            <v>485.83</v>
          </cell>
          <cell r="E49">
            <v>16.1351774989771</v>
          </cell>
        </row>
        <row r="50">
          <cell r="D50">
            <v>487.34</v>
          </cell>
          <cell r="E50">
            <v>14.806468978977136</v>
          </cell>
        </row>
        <row r="51">
          <cell r="D51">
            <v>530.87</v>
          </cell>
          <cell r="E51">
            <v>14.363295678977238</v>
          </cell>
        </row>
        <row r="52">
          <cell r="D52">
            <v>651.54999999999995</v>
          </cell>
          <cell r="E52">
            <v>19.411327678976932</v>
          </cell>
        </row>
        <row r="53">
          <cell r="D53">
            <v>788.75</v>
          </cell>
          <cell r="E53">
            <v>23.475009638977326</v>
          </cell>
        </row>
        <row r="54">
          <cell r="D54">
            <v>801.48</v>
          </cell>
          <cell r="E54">
            <v>30.815995148976981</v>
          </cell>
        </row>
        <row r="55">
          <cell r="D55">
            <v>771.09</v>
          </cell>
          <cell r="E55">
            <v>32.967629668976997</v>
          </cell>
        </row>
        <row r="56">
          <cell r="D56">
            <v>752.74</v>
          </cell>
          <cell r="E56">
            <v>24.758700228977432</v>
          </cell>
        </row>
        <row r="57">
          <cell r="D57">
            <v>723.44</v>
          </cell>
          <cell r="E57">
            <v>14.662617418976879</v>
          </cell>
        </row>
        <row r="58">
          <cell r="D58">
            <v>733.37</v>
          </cell>
          <cell r="E58">
            <v>15.766996438976889</v>
          </cell>
        </row>
        <row r="59">
          <cell r="D59">
            <v>730.04</v>
          </cell>
          <cell r="E59">
            <v>15.55415443897698</v>
          </cell>
        </row>
        <row r="60">
          <cell r="D60">
            <v>739.33</v>
          </cell>
          <cell r="E60">
            <v>15.195959318977089</v>
          </cell>
        </row>
        <row r="61">
          <cell r="D61">
            <v>746.19</v>
          </cell>
          <cell r="E61">
            <v>16.438325318977036</v>
          </cell>
        </row>
        <row r="62">
          <cell r="D62">
            <v>751.39</v>
          </cell>
          <cell r="E62">
            <v>24.930382418977388</v>
          </cell>
        </row>
        <row r="63">
          <cell r="D63">
            <v>748.46</v>
          </cell>
          <cell r="E63">
            <v>15.716011658977095</v>
          </cell>
        </row>
        <row r="64">
          <cell r="D64">
            <v>816.49</v>
          </cell>
          <cell r="E64">
            <v>15.183486448976964</v>
          </cell>
        </row>
        <row r="65">
          <cell r="D65">
            <v>927.9</v>
          </cell>
          <cell r="E65">
            <v>19.426913188977551</v>
          </cell>
        </row>
        <row r="66">
          <cell r="D66">
            <v>991.74</v>
          </cell>
          <cell r="E66">
            <v>21.460188008976729</v>
          </cell>
        </row>
        <row r="67">
          <cell r="D67">
            <v>924.97</v>
          </cell>
          <cell r="E67">
            <v>19.725358138977526</v>
          </cell>
        </row>
        <row r="68">
          <cell r="D68">
            <v>832.58</v>
          </cell>
          <cell r="E68">
            <v>20.072770978976678</v>
          </cell>
        </row>
        <row r="69">
          <cell r="D69">
            <v>696.51</v>
          </cell>
          <cell r="E69">
            <v>18.051254638977184</v>
          </cell>
        </row>
        <row r="70">
          <cell r="D70">
            <v>572.21</v>
          </cell>
          <cell r="E70">
            <v>18.248422108976911</v>
          </cell>
        </row>
        <row r="71">
          <cell r="D71">
            <v>511.84</v>
          </cell>
          <cell r="E71">
            <v>15.109865288976948</v>
          </cell>
        </row>
        <row r="72">
          <cell r="D72">
            <v>493.05</v>
          </cell>
          <cell r="E72">
            <v>15.578705498977229</v>
          </cell>
        </row>
        <row r="73">
          <cell r="D73">
            <v>475.52</v>
          </cell>
          <cell r="E73">
            <v>16.111716858977047</v>
          </cell>
        </row>
        <row r="74">
          <cell r="D74">
            <v>491.82</v>
          </cell>
          <cell r="E74">
            <v>14.000491718976946</v>
          </cell>
        </row>
        <row r="75">
          <cell r="D75">
            <v>533.76</v>
          </cell>
          <cell r="E75">
            <v>14.028904208977337</v>
          </cell>
        </row>
        <row r="76">
          <cell r="D76">
            <v>648.67999999999995</v>
          </cell>
          <cell r="E76">
            <v>16.812554278977018</v>
          </cell>
        </row>
        <row r="77">
          <cell r="D77">
            <v>760.37</v>
          </cell>
          <cell r="E77">
            <v>23.479333058977318</v>
          </cell>
        </row>
        <row r="78">
          <cell r="D78">
            <v>775.89</v>
          </cell>
          <cell r="E78">
            <v>28.397979478977049</v>
          </cell>
        </row>
        <row r="79">
          <cell r="D79">
            <v>743.23</v>
          </cell>
          <cell r="E79">
            <v>31.292707068976824</v>
          </cell>
        </row>
        <row r="80">
          <cell r="D80">
            <v>743.42</v>
          </cell>
          <cell r="E80">
            <v>21.797126828977298</v>
          </cell>
        </row>
        <row r="81">
          <cell r="D81">
            <v>729.52</v>
          </cell>
          <cell r="E81">
            <v>13.651094468976794</v>
          </cell>
        </row>
        <row r="82">
          <cell r="D82">
            <v>720.51</v>
          </cell>
          <cell r="E82">
            <v>14.03355680897721</v>
          </cell>
        </row>
        <row r="83">
          <cell r="D83">
            <v>736.08</v>
          </cell>
          <cell r="E83">
            <v>14.287347898977259</v>
          </cell>
        </row>
        <row r="84">
          <cell r="D84">
            <v>702.82</v>
          </cell>
          <cell r="E84">
            <v>15.184563858977072</v>
          </cell>
        </row>
        <row r="85">
          <cell r="D85">
            <v>689.78</v>
          </cell>
          <cell r="E85">
            <v>15.057076998977209</v>
          </cell>
        </row>
        <row r="86">
          <cell r="D86">
            <v>691.78</v>
          </cell>
          <cell r="E86">
            <v>23.260393618976877</v>
          </cell>
        </row>
        <row r="87">
          <cell r="D87">
            <v>786.11</v>
          </cell>
          <cell r="E87">
            <v>17.910304848977376</v>
          </cell>
        </row>
        <row r="88">
          <cell r="D88">
            <v>844.76</v>
          </cell>
          <cell r="E88">
            <v>17.532375678976678</v>
          </cell>
        </row>
        <row r="89">
          <cell r="D89">
            <v>908.66</v>
          </cell>
          <cell r="E89">
            <v>19.735836388977759</v>
          </cell>
        </row>
        <row r="90">
          <cell r="D90">
            <v>1009.87</v>
          </cell>
          <cell r="E90">
            <v>21.382831298976953</v>
          </cell>
        </row>
        <row r="91">
          <cell r="D91">
            <v>928.93</v>
          </cell>
          <cell r="E91">
            <v>20.501371448976897</v>
          </cell>
        </row>
        <row r="92">
          <cell r="D92">
            <v>823.41</v>
          </cell>
          <cell r="E92">
            <v>20.456549978977819</v>
          </cell>
        </row>
        <row r="93">
          <cell r="D93">
            <v>687.32</v>
          </cell>
          <cell r="E93">
            <v>18.754447138977639</v>
          </cell>
        </row>
        <row r="94">
          <cell r="D94">
            <v>573.12</v>
          </cell>
          <cell r="E94">
            <v>22.820051018976869</v>
          </cell>
        </row>
        <row r="95">
          <cell r="D95">
            <v>519.15</v>
          </cell>
          <cell r="E95">
            <v>23.119727298977068</v>
          </cell>
        </row>
        <row r="96">
          <cell r="D96">
            <v>495.54</v>
          </cell>
          <cell r="E96">
            <v>22.515461888976802</v>
          </cell>
        </row>
        <row r="97">
          <cell r="D97">
            <v>485.97</v>
          </cell>
          <cell r="E97">
            <v>21.920981088976873</v>
          </cell>
        </row>
        <row r="98">
          <cell r="D98">
            <v>486.4</v>
          </cell>
          <cell r="E98">
            <v>20.738123528977212</v>
          </cell>
        </row>
        <row r="99">
          <cell r="D99">
            <v>528.04</v>
          </cell>
          <cell r="E99">
            <v>22.741841888976978</v>
          </cell>
        </row>
        <row r="100">
          <cell r="D100">
            <v>606.57000000000005</v>
          </cell>
          <cell r="E100">
            <v>23.475672718977421</v>
          </cell>
        </row>
        <row r="101">
          <cell r="D101">
            <v>697.06</v>
          </cell>
          <cell r="E101">
            <v>25.410497888977261</v>
          </cell>
        </row>
        <row r="102">
          <cell r="D102">
            <v>751.88</v>
          </cell>
          <cell r="E102">
            <v>32.975310738977441</v>
          </cell>
        </row>
        <row r="103">
          <cell r="D103">
            <v>733.19</v>
          </cell>
          <cell r="E103">
            <v>32.431936368976949</v>
          </cell>
        </row>
        <row r="104">
          <cell r="D104">
            <v>724.53</v>
          </cell>
          <cell r="E104">
            <v>30.404944978976573</v>
          </cell>
        </row>
        <row r="105">
          <cell r="D105">
            <v>706.49</v>
          </cell>
          <cell r="E105">
            <v>15.264353998976731</v>
          </cell>
        </row>
        <row r="106">
          <cell r="D106">
            <v>674.93</v>
          </cell>
          <cell r="E106">
            <v>14.697895838977047</v>
          </cell>
        </row>
        <row r="107">
          <cell r="D107">
            <v>690.48</v>
          </cell>
          <cell r="E107">
            <v>13.955895158977455</v>
          </cell>
        </row>
        <row r="108">
          <cell r="D108">
            <v>673.24</v>
          </cell>
          <cell r="E108">
            <v>14.575909468977443</v>
          </cell>
        </row>
        <row r="109">
          <cell r="D109">
            <v>671.16</v>
          </cell>
          <cell r="E109">
            <v>14.189291238977148</v>
          </cell>
        </row>
        <row r="110">
          <cell r="D110">
            <v>684.17</v>
          </cell>
          <cell r="E110">
            <v>21.278770268977496</v>
          </cell>
        </row>
        <row r="111">
          <cell r="D111">
            <v>730.58</v>
          </cell>
          <cell r="E111">
            <v>17.868452328977128</v>
          </cell>
        </row>
        <row r="112">
          <cell r="D112">
            <v>821.24</v>
          </cell>
          <cell r="E112">
            <v>18.586920468976814</v>
          </cell>
        </row>
        <row r="113">
          <cell r="D113">
            <v>916.73</v>
          </cell>
          <cell r="E113">
            <v>20.413589228976889</v>
          </cell>
        </row>
        <row r="114">
          <cell r="D114">
            <v>995.99</v>
          </cell>
          <cell r="E114">
            <v>22.912508398977025</v>
          </cell>
        </row>
        <row r="115">
          <cell r="D115">
            <v>893.09</v>
          </cell>
          <cell r="E115">
            <v>22.597964058977368</v>
          </cell>
        </row>
        <row r="116">
          <cell r="D116">
            <v>794.66</v>
          </cell>
          <cell r="E116">
            <v>19.986752288977186</v>
          </cell>
        </row>
        <row r="117">
          <cell r="D117">
            <v>683.07</v>
          </cell>
          <cell r="E117">
            <v>19.613309088977076</v>
          </cell>
        </row>
        <row r="118">
          <cell r="D118">
            <v>596.04</v>
          </cell>
          <cell r="E118">
            <v>23.624895418977303</v>
          </cell>
        </row>
        <row r="119">
          <cell r="D119">
            <v>539.59</v>
          </cell>
          <cell r="E119">
            <v>20.49462018897691</v>
          </cell>
        </row>
        <row r="120">
          <cell r="D120">
            <v>514.5</v>
          </cell>
          <cell r="E120">
            <v>18.710173318977013</v>
          </cell>
        </row>
        <row r="121">
          <cell r="D121">
            <v>505.68</v>
          </cell>
          <cell r="E121">
            <v>18.951083878977215</v>
          </cell>
        </row>
        <row r="122">
          <cell r="D122">
            <v>511.65</v>
          </cell>
          <cell r="E122">
            <v>18.471833718976995</v>
          </cell>
        </row>
        <row r="123">
          <cell r="D123">
            <v>570.46</v>
          </cell>
          <cell r="E123">
            <v>18.367226528977199</v>
          </cell>
        </row>
        <row r="124">
          <cell r="D124">
            <v>687.09</v>
          </cell>
          <cell r="E124">
            <v>15.564822378976942</v>
          </cell>
        </row>
        <row r="125">
          <cell r="D125">
            <v>806.01</v>
          </cell>
          <cell r="E125">
            <v>13.745539168977075</v>
          </cell>
        </row>
        <row r="126">
          <cell r="D126">
            <v>824.3</v>
          </cell>
          <cell r="E126">
            <v>15.800120228977221</v>
          </cell>
        </row>
        <row r="127">
          <cell r="D127">
            <v>783.13</v>
          </cell>
          <cell r="E127">
            <v>15.652932738977483</v>
          </cell>
        </row>
        <row r="128">
          <cell r="D128">
            <v>738</v>
          </cell>
          <cell r="E128">
            <v>17.626026498977353</v>
          </cell>
        </row>
        <row r="129">
          <cell r="D129">
            <v>710.57</v>
          </cell>
          <cell r="E129">
            <v>18.526958928977024</v>
          </cell>
        </row>
        <row r="130">
          <cell r="D130">
            <v>699.23</v>
          </cell>
          <cell r="E130">
            <v>19.446438348976812</v>
          </cell>
        </row>
        <row r="131">
          <cell r="D131">
            <v>715.73</v>
          </cell>
          <cell r="E131">
            <v>19.399914618976709</v>
          </cell>
        </row>
        <row r="132">
          <cell r="D132">
            <v>709.45</v>
          </cell>
          <cell r="E132">
            <v>19.215605768977412</v>
          </cell>
        </row>
        <row r="133">
          <cell r="D133">
            <v>724.44</v>
          </cell>
          <cell r="E133">
            <v>17.840177768976901</v>
          </cell>
        </row>
        <row r="134">
          <cell r="D134">
            <v>735.09</v>
          </cell>
          <cell r="E134">
            <v>19.286764148977113</v>
          </cell>
        </row>
        <row r="135">
          <cell r="D135">
            <v>792.15</v>
          </cell>
          <cell r="E135">
            <v>18.144334918977279</v>
          </cell>
        </row>
        <row r="136">
          <cell r="D136">
            <v>848.22</v>
          </cell>
          <cell r="E136">
            <v>18.813358918976746</v>
          </cell>
        </row>
        <row r="137">
          <cell r="D137">
            <v>895.8</v>
          </cell>
          <cell r="E137">
            <v>19.537404478977578</v>
          </cell>
        </row>
        <row r="138">
          <cell r="D138">
            <v>974.53</v>
          </cell>
          <cell r="E138">
            <v>23.577231618977294</v>
          </cell>
        </row>
        <row r="139">
          <cell r="D139">
            <v>915.52</v>
          </cell>
          <cell r="E139">
            <v>23.199919658977251</v>
          </cell>
        </row>
        <row r="140">
          <cell r="D140">
            <v>812.7</v>
          </cell>
          <cell r="E140">
            <v>23.106751058976897</v>
          </cell>
        </row>
        <row r="141">
          <cell r="D141">
            <v>685.9</v>
          </cell>
          <cell r="E141">
            <v>23.991011868977012</v>
          </cell>
        </row>
        <row r="142">
          <cell r="D142">
            <v>599.15</v>
          </cell>
          <cell r="E142">
            <v>31.330637368977023</v>
          </cell>
        </row>
        <row r="143">
          <cell r="D143">
            <v>539.64</v>
          </cell>
          <cell r="E143">
            <v>27.697275838977475</v>
          </cell>
        </row>
        <row r="144">
          <cell r="D144">
            <v>506.99</v>
          </cell>
          <cell r="E144">
            <v>25.153400108977166</v>
          </cell>
        </row>
        <row r="145">
          <cell r="D145">
            <v>494.64</v>
          </cell>
          <cell r="E145">
            <v>26.251522808977256</v>
          </cell>
        </row>
        <row r="146">
          <cell r="D146">
            <v>499.76</v>
          </cell>
          <cell r="E146">
            <v>26.666897078976945</v>
          </cell>
        </row>
        <row r="147">
          <cell r="D147">
            <v>543.82000000000005</v>
          </cell>
          <cell r="E147">
            <v>28.547935788977384</v>
          </cell>
        </row>
        <row r="148">
          <cell r="D148">
            <v>638.32000000000005</v>
          </cell>
          <cell r="E148">
            <v>25.316660828977319</v>
          </cell>
        </row>
        <row r="149">
          <cell r="D149">
            <v>750.09</v>
          </cell>
          <cell r="E149">
            <v>22.689231448977125</v>
          </cell>
        </row>
        <row r="150">
          <cell r="D150">
            <v>819.3</v>
          </cell>
          <cell r="E150">
            <v>23.666242328977205</v>
          </cell>
        </row>
        <row r="151">
          <cell r="D151">
            <v>798.36</v>
          </cell>
          <cell r="E151">
            <v>25.08459449897714</v>
          </cell>
        </row>
        <row r="152">
          <cell r="D152">
            <v>757.84</v>
          </cell>
          <cell r="E152">
            <v>28.837677438977153</v>
          </cell>
        </row>
        <row r="153">
          <cell r="D153">
            <v>724</v>
          </cell>
          <cell r="E153">
            <v>23.626064998976517</v>
          </cell>
        </row>
        <row r="154">
          <cell r="D154">
            <v>701.78</v>
          </cell>
          <cell r="E154">
            <v>24.144616188977579</v>
          </cell>
        </row>
        <row r="155">
          <cell r="D155">
            <v>705.39</v>
          </cell>
          <cell r="E155">
            <v>24.663947148977059</v>
          </cell>
        </row>
        <row r="156">
          <cell r="D156">
            <v>692.36</v>
          </cell>
          <cell r="E156">
            <v>24.752026618976515</v>
          </cell>
        </row>
        <row r="157">
          <cell r="D157">
            <v>679.78</v>
          </cell>
          <cell r="E157">
            <v>23.737968798977363</v>
          </cell>
        </row>
        <row r="158">
          <cell r="D158">
            <v>734.95</v>
          </cell>
          <cell r="E158">
            <v>21.40920286897699</v>
          </cell>
        </row>
        <row r="159">
          <cell r="D159">
            <v>773.81</v>
          </cell>
          <cell r="E159">
            <v>28.905267538977114</v>
          </cell>
        </row>
        <row r="160">
          <cell r="D160">
            <v>846.31</v>
          </cell>
          <cell r="E160">
            <v>33.976839448977671</v>
          </cell>
        </row>
        <row r="161">
          <cell r="D161">
            <v>907.64</v>
          </cell>
          <cell r="E161">
            <v>34.280034348977097</v>
          </cell>
        </row>
        <row r="162">
          <cell r="D162">
            <v>949</v>
          </cell>
          <cell r="E162">
            <v>31.951790448977818</v>
          </cell>
        </row>
        <row r="163">
          <cell r="D163">
            <v>899.08</v>
          </cell>
          <cell r="E163">
            <v>33.745577298976968</v>
          </cell>
        </row>
        <row r="164">
          <cell r="D164">
            <v>791.66</v>
          </cell>
          <cell r="E164">
            <v>26.979689948977466</v>
          </cell>
        </row>
        <row r="165">
          <cell r="D165">
            <v>679.83</v>
          </cell>
          <cell r="E165">
            <v>21.936034518977749</v>
          </cell>
        </row>
        <row r="166">
          <cell r="D166">
            <v>629.66</v>
          </cell>
          <cell r="E166">
            <v>25.870340168977123</v>
          </cell>
        </row>
        <row r="167">
          <cell r="D167">
            <v>579.76</v>
          </cell>
          <cell r="E167">
            <v>22.650708738977073</v>
          </cell>
        </row>
        <row r="168">
          <cell r="D168">
            <v>534.49</v>
          </cell>
          <cell r="E168">
            <v>20.613822938977478</v>
          </cell>
        </row>
        <row r="169">
          <cell r="D169">
            <v>514.49</v>
          </cell>
          <cell r="E169">
            <v>19.856158948977054</v>
          </cell>
        </row>
        <row r="170">
          <cell r="D170">
            <v>515.09</v>
          </cell>
          <cell r="E170">
            <v>22.818585508977321</v>
          </cell>
        </row>
        <row r="171">
          <cell r="D171">
            <v>546.46</v>
          </cell>
          <cell r="E171">
            <v>25.125121828977058</v>
          </cell>
        </row>
        <row r="172">
          <cell r="D172">
            <v>612.12</v>
          </cell>
          <cell r="E172">
            <v>24.892138038977009</v>
          </cell>
        </row>
        <row r="173">
          <cell r="D173">
            <v>701.18</v>
          </cell>
          <cell r="E173">
            <v>19.096191458976591</v>
          </cell>
        </row>
        <row r="174">
          <cell r="D174">
            <v>743.01</v>
          </cell>
          <cell r="E174">
            <v>19.20519849897687</v>
          </cell>
        </row>
        <row r="175">
          <cell r="D175">
            <v>725.35</v>
          </cell>
          <cell r="E175">
            <v>18.935474278976244</v>
          </cell>
        </row>
        <row r="176">
          <cell r="D176">
            <v>696.8</v>
          </cell>
          <cell r="E176">
            <v>19.342654288977201</v>
          </cell>
        </row>
        <row r="177">
          <cell r="D177">
            <v>693.3</v>
          </cell>
          <cell r="E177">
            <v>19.00867960897699</v>
          </cell>
        </row>
        <row r="178">
          <cell r="D178">
            <v>671.92</v>
          </cell>
          <cell r="E178">
            <v>21.594203818977348</v>
          </cell>
        </row>
        <row r="179">
          <cell r="D179">
            <v>672.13</v>
          </cell>
          <cell r="E179">
            <v>20.557133228977364</v>
          </cell>
        </row>
        <row r="180">
          <cell r="D180">
            <v>660.42</v>
          </cell>
          <cell r="E180">
            <v>18.119251868977244</v>
          </cell>
        </row>
        <row r="181">
          <cell r="D181">
            <v>648.16</v>
          </cell>
          <cell r="E181">
            <v>17.838463738977453</v>
          </cell>
        </row>
        <row r="182">
          <cell r="D182">
            <v>673.28</v>
          </cell>
          <cell r="E182">
            <v>19.496759268977257</v>
          </cell>
        </row>
        <row r="183">
          <cell r="D183">
            <v>732.87</v>
          </cell>
          <cell r="E183">
            <v>26.605929878976667</v>
          </cell>
        </row>
        <row r="184">
          <cell r="D184">
            <v>794.63</v>
          </cell>
          <cell r="E184">
            <v>38.786096588977671</v>
          </cell>
        </row>
        <row r="185">
          <cell r="D185">
            <v>880.67</v>
          </cell>
          <cell r="E185">
            <v>34.710098388977485</v>
          </cell>
        </row>
        <row r="186">
          <cell r="D186">
            <v>970.93</v>
          </cell>
          <cell r="E186">
            <v>33.892128458977368</v>
          </cell>
        </row>
        <row r="187">
          <cell r="D187">
            <v>890.34</v>
          </cell>
          <cell r="E187">
            <v>27.663678918976757</v>
          </cell>
        </row>
        <row r="188">
          <cell r="D188">
            <v>798.78</v>
          </cell>
          <cell r="E188">
            <v>25.985173558977522</v>
          </cell>
        </row>
        <row r="189">
          <cell r="D189">
            <v>675.29</v>
          </cell>
          <cell r="E189">
            <v>23.748442838977326</v>
          </cell>
        </row>
        <row r="190">
          <cell r="D190">
            <v>585.41999999999996</v>
          </cell>
          <cell r="E190">
            <v>20.787262568977098</v>
          </cell>
        </row>
        <row r="191">
          <cell r="D191">
            <v>510.65</v>
          </cell>
          <cell r="E191">
            <v>19.666575998977009</v>
          </cell>
        </row>
        <row r="192">
          <cell r="D192">
            <v>491.8</v>
          </cell>
          <cell r="E192">
            <v>18.738015878977194</v>
          </cell>
        </row>
        <row r="193">
          <cell r="D193">
            <v>482.63</v>
          </cell>
          <cell r="E193">
            <v>18.210123668977076</v>
          </cell>
        </row>
        <row r="194">
          <cell r="D194">
            <v>499.48</v>
          </cell>
          <cell r="E194">
            <v>19.382563998976934</v>
          </cell>
        </row>
        <row r="195">
          <cell r="D195">
            <v>546.64</v>
          </cell>
          <cell r="E195">
            <v>23.534668048977323</v>
          </cell>
        </row>
        <row r="196">
          <cell r="D196">
            <v>662.21</v>
          </cell>
          <cell r="E196">
            <v>20.806353868977226</v>
          </cell>
        </row>
        <row r="197">
          <cell r="D197">
            <v>793.28</v>
          </cell>
          <cell r="E197">
            <v>17.633233978976705</v>
          </cell>
        </row>
        <row r="198">
          <cell r="D198">
            <v>857.44</v>
          </cell>
          <cell r="E198">
            <v>19.829254258977244</v>
          </cell>
        </row>
        <row r="199">
          <cell r="D199">
            <v>895.14</v>
          </cell>
          <cell r="E199">
            <v>21.787800458977472</v>
          </cell>
        </row>
        <row r="200">
          <cell r="D200">
            <v>822.25</v>
          </cell>
          <cell r="E200">
            <v>20.219301508976969</v>
          </cell>
        </row>
        <row r="201">
          <cell r="D201">
            <v>803.23</v>
          </cell>
          <cell r="E201">
            <v>22.90551054897719</v>
          </cell>
        </row>
        <row r="202">
          <cell r="D202">
            <v>784.85</v>
          </cell>
          <cell r="E202">
            <v>22.688883668976814</v>
          </cell>
        </row>
        <row r="203">
          <cell r="D203">
            <v>791.42</v>
          </cell>
          <cell r="E203">
            <v>21.558813858977146</v>
          </cell>
        </row>
        <row r="204">
          <cell r="D204">
            <v>760.34</v>
          </cell>
          <cell r="E204">
            <v>18.756727548977324</v>
          </cell>
        </row>
        <row r="205">
          <cell r="D205">
            <v>750.63</v>
          </cell>
          <cell r="E205">
            <v>16.299980618977088</v>
          </cell>
        </row>
        <row r="206">
          <cell r="D206">
            <v>738.31</v>
          </cell>
          <cell r="E206">
            <v>16.051100968977039</v>
          </cell>
        </row>
        <row r="207">
          <cell r="D207">
            <v>770.27</v>
          </cell>
          <cell r="E207">
            <v>22.79742728897736</v>
          </cell>
        </row>
        <row r="208">
          <cell r="D208">
            <v>825.19</v>
          </cell>
          <cell r="E208">
            <v>33.112485958976777</v>
          </cell>
        </row>
        <row r="209">
          <cell r="D209">
            <v>911.44</v>
          </cell>
          <cell r="E209">
            <v>31.122831378977708</v>
          </cell>
        </row>
        <row r="210">
          <cell r="D210">
            <v>954.86</v>
          </cell>
          <cell r="E210">
            <v>34.699967218977463</v>
          </cell>
        </row>
        <row r="211">
          <cell r="D211">
            <v>886.7</v>
          </cell>
          <cell r="E211">
            <v>31.248087838977426</v>
          </cell>
        </row>
        <row r="212">
          <cell r="D212">
            <v>784.96</v>
          </cell>
          <cell r="E212">
            <v>30.742887918976521</v>
          </cell>
        </row>
        <row r="213">
          <cell r="D213">
            <v>652.45000000000005</v>
          </cell>
          <cell r="E213">
            <v>26.366657998977189</v>
          </cell>
        </row>
        <row r="217">
          <cell r="B217" t="str">
            <v>05/05/2025</v>
          </cell>
          <cell r="C217" t="str">
            <v>06/05/20252</v>
          </cell>
          <cell r="D217" t="str">
            <v>07/05/2025</v>
          </cell>
          <cell r="E217" t="str">
            <v>08/05/2025</v>
          </cell>
          <cell r="F217" t="str">
            <v>09/05/2025</v>
          </cell>
          <cell r="G217" t="str">
            <v>10/05/2025</v>
          </cell>
          <cell r="H217" t="str">
            <v>11/05/2025</v>
          </cell>
        </row>
        <row r="218">
          <cell r="B218">
            <v>11</v>
          </cell>
          <cell r="C218">
            <v>11</v>
          </cell>
          <cell r="D218">
            <v>11</v>
          </cell>
          <cell r="E218">
            <v>11</v>
          </cell>
          <cell r="F218">
            <v>11</v>
          </cell>
          <cell r="G218">
            <v>11</v>
          </cell>
          <cell r="H218">
            <v>11</v>
          </cell>
        </row>
        <row r="219">
          <cell r="B219">
            <v>40</v>
          </cell>
          <cell r="C219">
            <v>40</v>
          </cell>
          <cell r="D219">
            <v>40</v>
          </cell>
          <cell r="E219">
            <v>40</v>
          </cell>
          <cell r="F219">
            <v>40</v>
          </cell>
          <cell r="G219">
            <v>40</v>
          </cell>
          <cell r="H219">
            <v>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kime AL"/>
      <sheetName val="Publikime EN"/>
      <sheetName val="Info "/>
      <sheetName val="D-1"/>
      <sheetName val="W-1"/>
    </sheetNames>
    <sheetDataSet>
      <sheetData sheetId="0" refreshError="1">
        <row r="2">
          <cell r="B2">
            <v>44867</v>
          </cell>
        </row>
        <row r="40">
          <cell r="D40">
            <v>1</v>
          </cell>
          <cell r="E40">
            <v>2</v>
          </cell>
          <cell r="F40">
            <v>3</v>
          </cell>
          <cell r="G40">
            <v>4</v>
          </cell>
        </row>
        <row r="154">
          <cell r="H154">
            <v>1150000</v>
          </cell>
        </row>
        <row r="343">
          <cell r="E343" t="str">
            <v>N/a</v>
          </cell>
        </row>
        <row r="344">
          <cell r="E344" t="str">
            <v>N/a</v>
          </cell>
        </row>
        <row r="345">
          <cell r="E345" t="str">
            <v>N/a</v>
          </cell>
        </row>
        <row r="346">
          <cell r="E346" t="str">
            <v>N/a</v>
          </cell>
        </row>
        <row r="347">
          <cell r="E347" t="str">
            <v>N/a</v>
          </cell>
        </row>
        <row r="348">
          <cell r="E348" t="str">
            <v>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B9CC2B-77CE-458D-B6B6-A1E847D3FD89}" name="Table3" displayName="Table3" ref="C41:G43" headerRowCount="0" totalsRowShown="0" headerRowDxfId="672" dataDxfId="671" headerRowBorderDxfId="669" tableBorderDxfId="670" totalsRowBorderDxfId="668">
  <tableColumns count="5">
    <tableColumn id="1" xr3:uid="{32C2C4AA-9F26-4558-AB58-E152DCA7D7A4}" name="Java" headerRowDxfId="667" dataDxfId="666"/>
    <tableColumn id="2" xr3:uid="{B11C0EBB-014B-4190-A6DD-01CF34B88357}" name="0" headerRowDxfId="665" dataDxfId="664"/>
    <tableColumn id="3" xr3:uid="{5ECC96D8-008B-4BD0-8901-3F5A42161608}" name="Java 43" headerRowDxfId="663" dataDxfId="662"/>
    <tableColumn id="4" xr3:uid="{A7FF9AFE-7F24-419E-84C5-82ABDC580551}" name="Java 44" headerRowDxfId="661" dataDxfId="660"/>
    <tableColumn id="5" xr3:uid="{833901C4-43AA-45EB-AE56-36886B3099BE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4BDCE2-B820-43FC-AA0D-19E78BEA12FE}" name="Table4" displayName="Table4" ref="C71:E123" totalsRowShown="0" headerRowDxfId="657" dataDxfId="656" headerRowBorderDxfId="654" tableBorderDxfId="655" totalsRowBorderDxfId="653">
  <autoFilter ref="C71:E123" xr:uid="{344BDCE2-B820-43FC-AA0D-19E78BEA12FE}"/>
  <tableColumns count="3">
    <tableColumn id="1" xr3:uid="{A4D448B7-3CCE-49C4-BD6E-D9051730398B}" name="Java" dataDxfId="652"/>
    <tableColumn id="2" xr3:uid="{543B2CBB-0AAA-42CF-98B7-548E9EFEF782}" name="Min (MW)" dataDxfId="651"/>
    <tableColumn id="3" xr3:uid="{F55B78D2-BE0F-4A01-AD65-81E55E40D62D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3EA4AF-31B6-4DBB-B2C9-F0D51BBE8B37}" name="Table7" displayName="Table7" ref="B215:G222" totalsRowShown="0" headerRowDxfId="649" headerRowBorderDxfId="647" tableBorderDxfId="648" totalsRowBorderDxfId="646" dataCellStyle="Normal">
  <autoFilter ref="B215:G222" xr:uid="{873EA4AF-31B6-4DBB-B2C9-F0D51BBE8B37}"/>
  <tableColumns count="6">
    <tableColumn id="1" xr3:uid="{2F8F3937-8BCF-448B-ABB5-65A6CEDAE30B}" name="Elementi" dataDxfId="645" dataCellStyle="Normal"/>
    <tableColumn id="2" xr3:uid="{3A255261-9218-418A-A370-7CD2ECFB69AD}" name="Fillimi" dataDxfId="644" dataCellStyle="Normal"/>
    <tableColumn id="3" xr3:uid="{535D59DC-E38E-44E6-BF0C-3AA692D99829}" name="Perfundimi" dataDxfId="643" dataCellStyle="Normal"/>
    <tableColumn id="4" xr3:uid="{83ABF764-3A05-4722-92C3-1EA0BE23EDB2}" name="Vendndodhja" dataCellStyle="Normal"/>
    <tableColumn id="5" xr3:uid="{83C5531B-0185-41B1-903D-B3CAC24CC0F6}" name="Impakti ne kapacitetin kufitar" dataCellStyle="Normal"/>
    <tableColumn id="6" xr3:uid="{9B60A293-A9D8-462D-B5B5-D949851273E9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F6ABDF-4287-4BE9-9C94-9DED6C0A2F34}" name="Table79" displayName="Table79" ref="B228:G229" totalsRowShown="0" headerRowDxfId="642" dataDxfId="641" headerRowBorderDxfId="639" tableBorderDxfId="640" totalsRowBorderDxfId="638">
  <autoFilter ref="B228:G229" xr:uid="{9CF6ABDF-4287-4BE9-9C94-9DED6C0A2F34}"/>
  <tableColumns count="6">
    <tableColumn id="1" xr3:uid="{9F10F38B-FA5E-43E4-9535-AE6444E3C88D}" name="Elementi" dataDxfId="637"/>
    <tableColumn id="2" xr3:uid="{20489C5A-52E8-46F8-88DF-BB26967AF862}" name="Fillimi" dataDxfId="636"/>
    <tableColumn id="3" xr3:uid="{9B217694-6C63-421C-B148-70393F88DE9C}" name="Perfundimi" dataDxfId="635"/>
    <tableColumn id="4" xr3:uid="{0DF65346-0F2A-469B-AAA6-E2128EA7AD20}" name="Vendndoshja" dataDxfId="634"/>
    <tableColumn id="5" xr3:uid="{15F4E85E-B7B6-4E17-89FB-CA60A9444D6E}" name="Impakti ne kapacitetin kufitar" dataDxfId="633"/>
    <tableColumn id="6" xr3:uid="{F61BB462-4C3E-42A0-9904-751219A9D1F9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97AF812-3005-4CD8-BF6C-786656EB6E8C}" name="Table9" displayName="Table9" ref="B237:G238" totalsRowShown="0" headerRowDxfId="631" dataDxfId="630" headerRowBorderDxfId="628" tableBorderDxfId="629" totalsRowBorderDxfId="627">
  <autoFilter ref="B237:G238" xr:uid="{297AF812-3005-4CD8-BF6C-786656EB6E8C}"/>
  <tableColumns count="6">
    <tableColumn id="1" xr3:uid="{651F933F-66CA-4945-BD5C-C98BEE9EEB77}" name="Elementi" dataDxfId="626"/>
    <tableColumn id="2" xr3:uid="{15CC4814-37FB-49DB-B7D4-F39DDECF9207}" name="Vendndodhja" dataDxfId="625"/>
    <tableColumn id="3" xr3:uid="{C6C90F0B-99C0-46B7-A3B9-2C2D24077DCF}" name="Kapaciteti I instaluar(MWh)" dataDxfId="624"/>
    <tableColumn id="4" xr3:uid="{6599F343-B021-4ED1-9EC7-240550CC871E}" name="Lloji gjenerimit" dataDxfId="623"/>
    <tableColumn id="5" xr3:uid="{73B6C887-0D6E-4EAC-8400-64E3D9C08107}" name="Arsyeja" dataDxfId="622"/>
    <tableColumn id="6" xr3:uid="{A01A154C-C129-449A-8692-7D1C514075B0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B6FFCD0-1BBC-49F4-A354-1C6B4E6DB49A}" name="Table911" displayName="Table911" ref="B242:G243" totalsRowShown="0" headerRowDxfId="620" dataDxfId="619" headerRowBorderDxfId="617" tableBorderDxfId="618" totalsRowBorderDxfId="616">
  <autoFilter ref="B242:G243" xr:uid="{9B6FFCD0-1BBC-49F4-A354-1C6B4E6DB49A}"/>
  <tableColumns count="6">
    <tableColumn id="1" xr3:uid="{A344B18A-3784-429A-B25D-521A96798416}" name="Elementi" dataDxfId="615"/>
    <tableColumn id="2" xr3:uid="{0489C009-3420-4634-B694-A62A283FF9ED}" name="Vendndodhja" dataDxfId="614"/>
    <tableColumn id="3" xr3:uid="{83A8F0F4-FC4E-4C0B-96FA-3575724A64BD}" name="Kapaciteti I instaluar(MWh)" dataDxfId="613"/>
    <tableColumn id="4" xr3:uid="{8157D805-9638-4FB7-B50E-59E5E468208F}" name="Lloji gjenerimit" dataDxfId="612"/>
    <tableColumn id="5" xr3:uid="{AFE62C81-E4B7-4D6F-A007-B46B24319779}" name="Arsyeja" dataDxfId="611"/>
    <tableColumn id="6" xr3:uid="{D482B5C9-09A8-4FF8-BBD3-7486F567F4EF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A3C929-85B4-48D3-AA39-7FDEC44BAFE5}" name="Table91112" displayName="Table91112" ref="B247:G251" totalsRowShown="0" headerRowDxfId="609" dataDxfId="608" headerRowBorderDxfId="606" tableBorderDxfId="607" totalsRowBorderDxfId="605">
  <autoFilter ref="B247:G251" xr:uid="{40A3C929-85B4-48D3-AA39-7FDEC44BAFE5}"/>
  <tableColumns count="6">
    <tableColumn id="1" xr3:uid="{3D275DD2-DC26-4002-B037-A899624C11EA}" name="Elementi" dataDxfId="604"/>
    <tableColumn id="2" xr3:uid="{E1568BB8-636E-4C9F-961E-B6A1E2DFF20A}" name="Vendndodhja" dataDxfId="603"/>
    <tableColumn id="3" xr3:uid="{1291E45D-A565-43AE-813E-E82834A8D006}" name="Kapaciteti I instaluar(MWh)" dataDxfId="602"/>
    <tableColumn id="4" xr3:uid="{97AE30A2-0FE0-4936-9448-5BF300E6EBA0}" name="Lloji gjenerimit" dataDxfId="601"/>
    <tableColumn id="5" xr3:uid="{814B844F-542A-4A32-AFE0-D0DAE74D63AE}" name="Arsyeja" dataDxfId="600"/>
    <tableColumn id="6" xr3:uid="{1B30E333-6A12-4D53-B610-03D0B061A63B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54CFA25-E762-4C45-83AD-813B68FD3288}" name="Table9111213" displayName="Table9111213" ref="B255:G256" totalsRowShown="0" headerRowDxfId="598" dataDxfId="597" headerRowBorderDxfId="595" tableBorderDxfId="596" totalsRowBorderDxfId="594">
  <autoFilter ref="B255:G256" xr:uid="{D54CFA25-E762-4C45-83AD-813B68FD3288}"/>
  <tableColumns count="6">
    <tableColumn id="1" xr3:uid="{D5FB2B5A-6E51-4451-B28F-5C2D8DF949B7}" name="Elementi" dataDxfId="593"/>
    <tableColumn id="2" xr3:uid="{687184F4-8B66-417F-94C8-21557D220517}" name="Vendndodhja" dataDxfId="592"/>
    <tableColumn id="3" xr3:uid="{12312F3B-E29D-4C36-8CBC-10987EE7EA7F}" name="Kapaciteti I instaluar(MWh)" dataDxfId="591"/>
    <tableColumn id="4" xr3:uid="{8A3B0D5B-5975-4AB3-8A99-1E423E675E4D}" name="Lloji gjenerimit" dataDxfId="590"/>
    <tableColumn id="5" xr3:uid="{707152E9-C207-4C38-AEAB-2AAD0D3A02D0}" name="Arsyeja" dataDxfId="589"/>
    <tableColumn id="6" xr3:uid="{6D76DAF0-137F-4D22-8252-3193F152F928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2572107-59D4-457A-9540-B612ED449A0D}" name="Table13" displayName="Table13" ref="C260:E266" totalsRowShown="0" headerRowDxfId="587" dataDxfId="586" headerRowBorderDxfId="584" tableBorderDxfId="585" totalsRowBorderDxfId="583">
  <tableColumns count="3">
    <tableColumn id="1" xr3:uid="{594DF1E7-9CFA-4D64-8581-6E4D45706BFA}" name="Zona 1" dataDxfId="582"/>
    <tableColumn id="2" xr3:uid="{E8BDEE31-071C-45AB-98A7-DB438DE44F89}" name="Zona 2" dataDxfId="581"/>
    <tableColumn id="3" xr3:uid="{BB4046F1-AB9B-481E-96A7-B3029756556D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9EBE27-6677-47D1-95E5-B4CCA42AD6D7}" name="Table14" displayName="Table14" ref="C270:E276" totalsRowShown="0" headerRowDxfId="579" dataDxfId="578" headerRowBorderDxfId="576" tableBorderDxfId="577" totalsRowBorderDxfId="575">
  <autoFilter ref="C270:E276" xr:uid="{769EBE27-6677-47D1-95E5-B4CCA42AD6D7}"/>
  <tableColumns count="3">
    <tableColumn id="1" xr3:uid="{BCBFA630-4A82-4D73-BA1B-5FD7FA9E1FB5}" name="Zona 1" dataDxfId="574"/>
    <tableColumn id="2" xr3:uid="{4DCAF2AF-809A-4538-8727-FA496BE92130}" name="Zona 2" dataDxfId="573"/>
    <tableColumn id="3" xr3:uid="{C0D0664C-D29B-4E4D-94D2-69E0F5BF196A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0561016-9E74-4146-9083-6AFCD912D89A}" name="Table1316" displayName="Table1316" ref="C290:E296" totalsRowShown="0" headerRowDxfId="571" dataDxfId="570" headerRowBorderDxfId="568" tableBorderDxfId="569" totalsRowBorderDxfId="567">
  <tableColumns count="3">
    <tableColumn id="1" xr3:uid="{B6CBA3D3-231A-4330-9978-2BE2C34A4E9A}" name="Zona 1" dataDxfId="566"/>
    <tableColumn id="2" xr3:uid="{CF749DDD-A9D0-46D5-9803-A84DFB434A43}" name="Zona 2" dataDxfId="565"/>
    <tableColumn id="3" xr3:uid="{15C18112-1585-4D2F-8200-73CD202152CC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341CEEC-89A0-4DD0-B6E9-5B33CD017C0B}" name="Table1417" displayName="Table1417" ref="C300:E306" totalsRowShown="0" headerRowDxfId="563" dataDxfId="562" headerRowBorderDxfId="560" tableBorderDxfId="561" totalsRowBorderDxfId="559">
  <autoFilter ref="C300:E306" xr:uid="{C341CEEC-89A0-4DD0-B6E9-5B33CD017C0B}"/>
  <tableColumns count="3">
    <tableColumn id="1" xr3:uid="{F258DD18-444E-45FE-8DB8-368580E9B023}" name="Zona 1" dataDxfId="558"/>
    <tableColumn id="2" xr3:uid="{29FBE489-9880-4704-9C03-69F655B6C56A}" name="Zona 2" dataDxfId="557"/>
    <tableColumn id="3" xr3:uid="{4C3AE8B3-A74C-4EB0-8281-6815BA443655}" name="NTC(MW)" dataDxfId="556">
      <calculatedColumnFormula>E271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86A66CA-DDE2-4DD5-BB80-520C4B1E643B}" name="Table141718" displayName="Table141718" ref="C321:E327" totalsRowShown="0" headerRowDxfId="555" dataDxfId="554" headerRowBorderDxfId="552" tableBorderDxfId="553" totalsRowBorderDxfId="551">
  <autoFilter ref="C321:E327" xr:uid="{B86A66CA-DDE2-4DD5-BB80-520C4B1E643B}"/>
  <tableColumns count="3">
    <tableColumn id="1" xr3:uid="{05773069-C5C1-4192-B174-C808ACFEAF81}" name="Zona 1" dataDxfId="550"/>
    <tableColumn id="2" xr3:uid="{483F362B-2ABE-476F-A7B3-37F5B7472BFC}" name="Zona 2" dataDxfId="549"/>
    <tableColumn id="3" xr3:uid="{22D9B283-278D-4DFF-ADA1-ED7E51C592A8}" name="NTC(MW)" dataDxfId="548">
      <calculatedColumnFormula>E332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F02FAD-9760-4061-8B24-13790124DEE2}" name="Table14171819" displayName="Table14171819" ref="C331:E337" totalsRowShown="0" headerRowDxfId="547" dataDxfId="546" headerRowBorderDxfId="544" tableBorderDxfId="545" totalsRowBorderDxfId="543">
  <autoFilter ref="C331:E337" xr:uid="{A9F02FAD-9760-4061-8B24-13790124DEE2}"/>
  <tableColumns count="3">
    <tableColumn id="1" xr3:uid="{DA52D913-424B-4C9D-8547-9500393FC63B}" name="Zona 1" dataDxfId="542"/>
    <tableColumn id="2" xr3:uid="{73C43253-95C5-4413-8989-B325CC74C51D}" name="Zona 2" dataDxfId="541"/>
    <tableColumn id="3" xr3:uid="{D8515F43-A24F-42EC-8A1A-29FE563A7034}" name="NTC(MW)" dataDxfId="540">
      <calculatedColumnFormula>E271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3F8E40E-EC55-46F7-9AAF-6A0CDB7F8AF5}" name="Table1417181920" displayName="Table1417181920" ref="C345:E351" totalsRowShown="0" headerRowDxfId="539" dataDxfId="538" headerRowBorderDxfId="536" tableBorderDxfId="537" totalsRowBorderDxfId="535">
  <autoFilter ref="C345:E351" xr:uid="{A3F8E40E-EC55-46F7-9AAF-6A0CDB7F8AF5}"/>
  <tableColumns count="3">
    <tableColumn id="1" xr3:uid="{5F97F4A3-6EFC-4CFA-94CB-09D254564361}" name="Zona 1" dataDxfId="534"/>
    <tableColumn id="2" xr3:uid="{0D068EBA-1697-4E08-A421-9FBA3BFDCF9F}" name="Zona 2" dataDxfId="533"/>
    <tableColumn id="3" xr3:uid="{865025EF-2748-41E3-9005-9D17C43D296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23935A2-3D0E-4EF7-A87B-1978E5B32B00}" name="Table20" displayName="Table20" ref="C402:G442" totalsRowShown="0" headerRowDxfId="531" dataDxfId="530" headerRowBorderDxfId="528" tableBorderDxfId="529" totalsRowBorderDxfId="527">
  <autoFilter ref="C402:G442" xr:uid="{623935A2-3D0E-4EF7-A87B-1978E5B32B00}"/>
  <tableColumns count="5">
    <tableColumn id="1" xr3:uid="{ECEC9CC0-3BA9-490B-B0EE-608C66ACD247}" name="Centrali" dataDxfId="526"/>
    <tableColumn id="2" xr3:uid="{79EEFE1E-57E1-4E7B-9C10-027E5D2A331F}" name="Kapaciteti instaluar MW" dataDxfId="525"/>
    <tableColumn id="3" xr3:uid="{6A16B07A-4E3D-48EB-8723-800341496959}" name="Tensioni" dataDxfId="524"/>
    <tableColumn id="5" xr3:uid="{C433127E-B5BE-4940-AC74-BD042B6961B2}" name="Lloji gjenerimit" dataDxfId="523"/>
    <tableColumn id="4" xr3:uid="{6A2ED664-779C-4EA5-B5D4-D6BF3F1023DB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8817CB0-24A8-4E02-9F46-2470A01F3A5A}" name="Table21" displayName="Table21" ref="D447:E471" totalsRowShown="0" headerRowDxfId="521" dataDxfId="520" headerRowBorderDxfId="518" tableBorderDxfId="519" totalsRowBorderDxfId="517">
  <autoFilter ref="D447:E471" xr:uid="{B8817CB0-24A8-4E02-9F46-2470A01F3A5A}"/>
  <tableColumns count="2">
    <tableColumn id="1" xr3:uid="{3FBAC26F-9A9B-460D-9A79-2B221E3163EB}" name="Ora" dataDxfId="516"/>
    <tableColumn id="2" xr3:uid="{336577B2-B9EB-4EA8-95DC-9A6BEBE31360}" name="Skedulimi MW" dataDxfId="515">
      <calculatedColumnFormula>'[2]D-1'!E10</calculatedColumnFormula>
    </tableColumn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DC378D0-F67A-4A57-BCE2-8CBF28DEF6AC}" name="Table2024" displayName="Table2024" ref="B501:G509" totalsRowShown="0" headerRowDxfId="514" dataDxfId="513" headerRowBorderDxfId="511" tableBorderDxfId="512" totalsRowBorderDxfId="510">
  <autoFilter ref="B501:G509" xr:uid="{7DC378D0-F67A-4A57-BCE2-8CBF28DEF6AC}"/>
  <tableColumns count="6">
    <tableColumn id="1" xr3:uid="{B8986299-CF29-4451-AEA6-6EFCA5A0BF2B}" name="Centrali" dataDxfId="509"/>
    <tableColumn id="6" xr3:uid="{AC2EFEEB-5F07-43F4-B685-51CFEDFB8825}" name="Njesia" dataDxfId="508"/>
    <tableColumn id="2" xr3:uid="{9F19EF1C-F732-4674-B771-6A2E2FF6E01A}" name="Kapaciteti instaluar MW" dataDxfId="507"/>
    <tableColumn id="3" xr3:uid="{E26872EB-FEED-44B3-8AD5-51ED8599A766}" name="Tensioni" dataDxfId="506"/>
    <tableColumn id="4" xr3:uid="{4176E31D-86E6-4557-8DDF-5AB4743C0F77}" name="Vendndodhja" dataDxfId="505"/>
    <tableColumn id="5" xr3:uid="{00899D93-D5E3-4D27-BF71-5C74BE50009B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7D3C72F-D116-43E5-9717-7E02EACE58AE}" name="Table24" displayName="Table24" ref="C387:E392" totalsRowShown="0" headerRowDxfId="503" dataDxfId="502" headerRowBorderDxfId="500" tableBorderDxfId="501" totalsRowBorderDxfId="499">
  <autoFilter ref="C387:E392" xr:uid="{D7D3C72F-D116-43E5-9717-7E02EACE58AE}"/>
  <tableColumns count="3">
    <tableColumn id="1" xr3:uid="{0D61A3B7-FF58-4E40-9407-7EEF8BBE2C3A}" name="Elementi" dataDxfId="498"/>
    <tableColumn id="2" xr3:uid="{686DEE75-957F-405F-A971-C0019B2805A9}" name="Tipi" dataDxfId="497"/>
    <tableColumn id="3" xr3:uid="{0279C671-6E8D-4035-BCD8-7040A5A98CE0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558D05F-B7CC-42EB-A507-8B2693BCF290}" name="Table2" displayName="Table2" ref="A556:H581" totalsRowShown="0" headerRowDxfId="495" dataDxfId="494" headerRowBorderDxfId="492" tableBorderDxfId="493" totalsRowBorderDxfId="491">
  <autoFilter ref="A556:H581" xr:uid="{1558D05F-B7CC-42EB-A507-8B2693BCF290}"/>
  <tableColumns count="8">
    <tableColumn id="1" xr3:uid="{C2E799B7-042C-4005-8A30-865F5ABC7618}" name="Ora" dataDxfId="490"/>
    <tableColumn id="2" xr3:uid="{5047DFDC-1203-4B9C-85E0-70FA1F9CAA25}" name="aFRR+" dataDxfId="489"/>
    <tableColumn id="3" xr3:uid="{90820641-2A6A-4678-A2C9-ABEEA7699C22}" name="aFRR-" dataDxfId="488"/>
    <tableColumn id="4" xr3:uid="{D4D52A6C-B75D-4CCE-9F4B-CF78B686CB7C}" name="mFRR+" dataDxfId="487"/>
    <tableColumn id="5" xr3:uid="{D0584976-5384-48CE-928F-1E687C6569D5}" name="mFRR-" dataDxfId="486"/>
    <tableColumn id="6" xr3:uid="{67518489-96A1-41F7-A338-9E3ECB45DA64}" name="RR+" dataDxfId="485"/>
    <tableColumn id="7" xr3:uid="{499A05FD-8CD7-4374-B0CF-57B653C8EE5A}" name="RR-" dataDxfId="484"/>
    <tableColumn id="8" xr3:uid="{210F1B28-C24A-4A6F-B1F3-755912755C32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46F03AC-CF7F-4235-8ABF-A66DCF0F204C}" name="Table5" displayName="Table5" ref="C611:E779" totalsRowShown="0" headerRowDxfId="482" headerRowBorderDxfId="480" tableBorderDxfId="481" totalsRowBorderDxfId="479">
  <autoFilter ref="C611:E779" xr:uid="{A46F03AC-CF7F-4235-8ABF-A66DCF0F204C}"/>
  <tableColumns count="3">
    <tableColumn id="1" xr3:uid="{EF28A5AC-4B25-4944-A053-0FDA5F625EBA}" name="Ora" dataDxfId="478"/>
    <tableColumn id="2" xr3:uid="{15CA0BFB-0814-4E19-9FAD-ED7E117E5E5C}" name="Ngarkesa (MWh)" dataDxfId="477">
      <calculatedColumnFormula>'[2]W-1'!D46</calculatedColumnFormula>
    </tableColumn>
    <tableColumn id="3" xr3:uid="{E7DA87A1-A3E7-48A7-A24D-A9C521EF2F3C}" name="Humbje (MWh)" dataDxfId="476">
      <calculatedColumnFormula>'[2]W-1'!E46</calculatedColumnFormula>
    </tableColumn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D9A44CE-3F0F-4484-AB7B-CEE9B6513894}" name="Table6" displayName="Table6" ref="C811:E823" totalsRowShown="0" headerRowDxfId="475" dataDxfId="474" headerRowBorderDxfId="472" tableBorderDxfId="473" totalsRowBorderDxfId="471">
  <autoFilter ref="C811:E823" xr:uid="{AD9A44CE-3F0F-4484-AB7B-CEE9B6513894}"/>
  <tableColumns count="3">
    <tableColumn id="1" xr3:uid="{7BE0F4E8-944A-4F43-BF87-91765D21E65B}" name="Muaji" dataDxfId="470"/>
    <tableColumn id="2" xr3:uid="{435689F3-155A-4B2E-8263-2E6AE2828FD0}" name="Ngarkesa Mes." dataDxfId="469"/>
    <tableColumn id="3" xr3:uid="{3A5DFD2F-D890-4069-BB04-0FAA3E94EC72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26FE385-BA90-4556-89D6-4E1039735022}" name="Table127" displayName="Table127" ref="A853:H855" headerRowCount="0" totalsRowShown="0" headerRowDxfId="467" dataDxfId="466" headerRowBorderDxfId="464" tableBorderDxfId="465" totalsRowBorderDxfId="463">
  <tableColumns count="8">
    <tableColumn id="1" xr3:uid="{652DE33B-26AA-4C69-AD53-38AC2003A519}" name="Data" headerRowDxfId="462" dataDxfId="461"/>
    <tableColumn id="2" xr3:uid="{BB71A9FC-E297-4D32-ABC0-79C31164C298}" name="10-26-2020" headerRowDxfId="460" dataDxfId="459"/>
    <tableColumn id="3" xr3:uid="{50DC6E24-A2F3-4D03-BA1A-4ADECC9CF1BA}" name="10-27-2020" headerRowDxfId="458" dataDxfId="457"/>
    <tableColumn id="4" xr3:uid="{EF30A6D0-62EA-4109-8427-E542764548F7}" name="10-28-2020" headerRowDxfId="456" dataDxfId="455"/>
    <tableColumn id="5" xr3:uid="{9F940D3E-E2F5-4117-A0C7-7698572169A1}" name="10-29-2020" headerRowDxfId="454" dataDxfId="453"/>
    <tableColumn id="6" xr3:uid="{2734E435-C8E0-4D52-8172-9E35435D19D8}" name="10-30-2020" headerRowDxfId="452" dataDxfId="451"/>
    <tableColumn id="7" xr3:uid="{1F746877-5BAF-45E8-9397-DCC2665558F1}" name="10-31-2020" headerRowDxfId="450" dataDxfId="449"/>
    <tableColumn id="8" xr3:uid="{7F1652C8-89D4-4414-97A1-F0C72741AE85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4C15E8A-1AC0-478B-8F8A-33354007A458}" name="Table27" displayName="Table27" ref="C880:F881" headerRowDxfId="446" headerRowBorderDxfId="444" tableBorderDxfId="445" totalsRowBorderDxfId="443">
  <autoFilter ref="C880:F881" xr:uid="{B4C15E8A-1AC0-478B-8F8A-33354007A458}"/>
  <tableColumns count="4">
    <tableColumn id="1" xr3:uid="{7BAECD0D-04AB-4C29-A51B-7EACBF750559}" name="Nr." totalsRowLabel="Total" dataDxfId="441" totalsRowDxfId="442"/>
    <tableColumn id="2" xr3:uid="{9A790A44-D088-4CFE-A680-F009B5AA9C30}" name="Nenstacioni" dataDxfId="439" totalsRowDxfId="440"/>
    <tableColumn id="3" xr3:uid="{BD1EF96A-5DA1-4B49-9AD4-CB6CA414BCD2}" name="Ora" dataDxfId="437" totalsRowDxfId="438"/>
    <tableColumn id="4" xr3:uid="{E7CEC54B-5359-4769-A3C9-BD3FCF5FDA1D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24B381F-05C7-43D9-8794-7077619085DF}" name="Table2729" displayName="Table2729" ref="C885:F886" headerRowDxfId="434" headerRowBorderDxfId="432" tableBorderDxfId="433" totalsRowBorderDxfId="431">
  <autoFilter ref="C885:F886" xr:uid="{524B381F-05C7-43D9-8794-7077619085DF}"/>
  <tableColumns count="4">
    <tableColumn id="1" xr3:uid="{6143E877-509E-41E2-8795-8306DE5C26EC}" name="Nr." totalsRowLabel="Total" dataDxfId="429" totalsRowDxfId="430"/>
    <tableColumn id="2" xr3:uid="{B276FBE7-9B33-4164-898E-F90926124B00}" name="Nenstacioni" dataDxfId="427" totalsRowDxfId="428"/>
    <tableColumn id="3" xr3:uid="{AA639087-9C44-4B36-BEC8-8431ABE66391}" name="Ora" dataDxfId="425" totalsRowDxfId="426"/>
    <tableColumn id="4" xr3:uid="{BD7E7ECC-778F-4333-82A0-1AF2AD88979A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7819E6D-C139-4E97-B7F4-DEEBA096FDCA}" name="Table29" displayName="Table29" ref="C159:F183" totalsRowShown="0" headerRowDxfId="422" dataDxfId="421" headerRowBorderDxfId="419" tableBorderDxfId="420" totalsRowBorderDxfId="418">
  <autoFilter ref="C159:F183" xr:uid="{A7819E6D-C139-4E97-B7F4-DEEBA096FDCA}"/>
  <tableColumns count="4">
    <tableColumn id="1" xr3:uid="{9B60F59C-DEAE-4228-BA18-B3CF9EFA6EBE}" name="Ora" dataDxfId="417"/>
    <tableColumn id="2" xr3:uid="{391B0FFB-DC97-4CF7-B88D-F314FCD272ED}" name="Prodhimi" dataDxfId="416">
      <calculatedColumnFormula>'[2]D-1'!D67</calculatedColumnFormula>
    </tableColumn>
    <tableColumn id="3" xr3:uid="{917EC019-43D4-475B-90A2-3C3EE28A20BB}" name="Shkembimi" dataDxfId="415">
      <calculatedColumnFormula>'[2]D-1'!E67</calculatedColumnFormula>
    </tableColumn>
    <tableColumn id="4" xr3:uid="{41A93822-BD76-4A7D-82BA-7FE7F4B45E2D}" name="Ngarkesa" dataDxfId="414">
      <calculatedColumnFormula>'[2]D-1'!F67</calculatedColumnFormula>
    </tableColumn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B317229-44C0-4F1C-87EC-CB4D584D9AD2}" name="Table1426" displayName="Table1426" ref="C280:E286" totalsRowShown="0" headerRowDxfId="413" dataDxfId="412" headerRowBorderDxfId="410" tableBorderDxfId="411" totalsRowBorderDxfId="409">
  <autoFilter ref="C280:E286" xr:uid="{AB317229-44C0-4F1C-87EC-CB4D584D9AD2}"/>
  <tableColumns count="3">
    <tableColumn id="1" xr3:uid="{E6CE3F63-ECFC-45BE-BE56-AF3FF9172B00}" name="Zona 1" dataDxfId="408"/>
    <tableColumn id="2" xr3:uid="{386127FD-3CAD-4520-8D78-E147EB15BE94}" name="Zona 2" dataDxfId="407"/>
    <tableColumn id="3" xr3:uid="{53650BD9-12D4-4BC3-825B-139911A81746}" name="NTC(MW)" dataDxfId="406">
      <calculatedColumnFormula>E271</calculatedColumnFormula>
    </tableColumn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1EF000E-9C80-4333-AFC3-0825CF41EEE8}" name="Table141731" displayName="Table141731" ref="C310:E316" totalsRowShown="0" headerRowDxfId="405" dataDxfId="404" headerRowBorderDxfId="402" tableBorderDxfId="403" totalsRowBorderDxfId="401">
  <autoFilter ref="C310:E316" xr:uid="{41EF000E-9C80-4333-AFC3-0825CF41EEE8}"/>
  <tableColumns count="3">
    <tableColumn id="1" xr3:uid="{1E4FF516-99DA-43B5-B7F4-2B719193D902}" name="Zona 1" dataDxfId="400"/>
    <tableColumn id="2" xr3:uid="{E6DADB80-1FE4-4D7E-B10B-F0728B007F0A}" name="Zona 2" dataDxfId="399"/>
    <tableColumn id="3" xr3:uid="{76674D0A-8051-4DE3-B998-7C481DD9FCDD}" name="NTC(MW)" dataDxfId="398">
      <calculatedColumnFormula>E301</calculatedColumnFormula>
    </tableColumn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6D682EA-5DA0-4D24-8899-BE15F9C1B89B}" name="Table1" displayName="Table1" ref="A11:H13" headerRowCount="0" totalsRowShown="0" headerRowDxfId="397" dataDxfId="396" headerRowBorderDxfId="394" tableBorderDxfId="395" totalsRowBorderDxfId="393">
  <tableColumns count="8">
    <tableColumn id="1" xr3:uid="{CE45CF96-3838-4A6E-86B9-5FBC0342A4CD}" name="Data" headerRowDxfId="392" dataDxfId="391"/>
    <tableColumn id="2" xr3:uid="{8A919A6C-DF87-4A57-8E29-343043C8C9CD}" name="0.1.1900" headerRowDxfId="390" dataDxfId="389"/>
    <tableColumn id="3" xr3:uid="{A9C0CCF8-5E69-44D6-9B14-56A9548CFD1D}" name="10-27-2020" headerRowDxfId="388" dataDxfId="387"/>
    <tableColumn id="4" xr3:uid="{98FD45FB-8BB7-417F-9959-8C2ED15A56DD}" name="10-28-2020" headerRowDxfId="386" dataDxfId="385"/>
    <tableColumn id="5" xr3:uid="{2BF93D04-EB51-4CAD-A840-BD81C44B2ADA}" name="10-29-2020" headerRowDxfId="384" dataDxfId="383"/>
    <tableColumn id="6" xr3:uid="{69CB1AE7-0818-4AF8-80C4-F688A8441E65}" name="10-30-2020" headerRowDxfId="382" dataDxfId="381"/>
    <tableColumn id="7" xr3:uid="{FE3B4A10-E1A1-4EB8-B59E-A5A7137CB72D}" name="10-31-2020" headerRowDxfId="380" dataDxfId="379"/>
    <tableColumn id="8" xr3:uid="{6D1E35EF-AA0A-4D92-B899-A8A89A67148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E7FAD50-DE37-4970-8965-D2E26D8EBDD2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68D4182F-066B-4EE7-82D3-8D149378B01F}" name="Ora" dataDxfId="372" dataCellStyle="Normal"/>
    <tableColumn id="2" xr3:uid="{42A3CA2F-3010-484C-9CB1-EEC0AD9D4E35}" name=" Bistrice-Myrtos" dataDxfId="371" dataCellStyle="Normal"/>
    <tableColumn id="3" xr3:uid="{97DC0AD5-30DA-40F2-8504-2DD333EDD555}" name=" FIERZE-PRIZREN" dataDxfId="370" dataCellStyle="Normal"/>
    <tableColumn id="4" xr3:uid="{AEDD302C-24CE-4A1D-A932-32535293D2BF}" name="KOPLIK-PODGORICA" dataDxfId="369" dataCellStyle="Normal"/>
    <tableColumn id="5" xr3:uid="{463F0D7C-A15E-4896-86FD-C1037C5B8A4F}" name="KOMAN-KOSOVA" dataDxfId="368" dataCellStyle="Normal"/>
    <tableColumn id="6" xr3:uid="{F48082D0-6F23-41FD-BEFD-491245A8A7BE}" name="TIRANA2-PODGORICE" dataDxfId="367" dataCellStyle="Normal"/>
    <tableColumn id="7" xr3:uid="{B7F62A56-DB18-4AEA-B96F-F5B124B23AC8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F65AF06-75EE-45A9-B703-9B38A9E8B363}" name="Table37" displayName="Table37" ref="A515:I539" totalsRowShown="0" headerRowDxfId="365" headerRowBorderDxfId="363" tableBorderDxfId="364" totalsRowBorderDxfId="362">
  <tableColumns count="9">
    <tableColumn id="1" xr3:uid="{104C3DE7-8B08-42E3-9E62-0424A22C78AA}" name="Ora" dataDxfId="361"/>
    <tableColumn id="2" xr3:uid="{80FDABB1-D6B6-4622-8398-1D93983897B2}" name="Fierze 1" dataDxfId="360">
      <calculatedColumnFormula>'[2]D-1'!C149</calculatedColumnFormula>
    </tableColumn>
    <tableColumn id="3" xr3:uid="{781975E1-0D9A-4D10-83D2-3151145B780C}" name="Fierze 2" dataDxfId="359">
      <calculatedColumnFormula>'[2]D-1'!D149</calculatedColumnFormula>
    </tableColumn>
    <tableColumn id="4" xr3:uid="{6BBDE987-D0F1-4E9C-B76B-405B2D4B7393}" name="Fierze 3" dataDxfId="358">
      <calculatedColumnFormula>'[2]D-1'!E149</calculatedColumnFormula>
    </tableColumn>
    <tableColumn id="5" xr3:uid="{F5DEF1AF-1D95-49EF-B157-F1770218983B}" name="Fierze 4" dataDxfId="357">
      <calculatedColumnFormula>'[2]D-1'!F149</calculatedColumnFormula>
    </tableColumn>
    <tableColumn id="6" xr3:uid="{2903A843-7AA3-413B-A0B0-D78099BE6E74}" name="Koman 1" dataDxfId="356">
      <calculatedColumnFormula>'[2]D-1'!G149</calculatedColumnFormula>
    </tableColumn>
    <tableColumn id="7" xr3:uid="{5AB9B1D8-C0F3-418A-B9C1-289633FC0CAA}" name="Koman 2" dataDxfId="355">
      <calculatedColumnFormula>'[2]D-1'!H149</calculatedColumnFormula>
    </tableColumn>
    <tableColumn id="8" xr3:uid="{6375C771-A8A9-4850-ABED-72FDC24BDEDE}" name="Koman 3" dataDxfId="354">
      <calculatedColumnFormula>'[2]D-1'!I149</calculatedColumnFormula>
    </tableColumn>
    <tableColumn id="9" xr3:uid="{9EF9D836-77EC-4DDD-9F59-81DC0312FCB4}" name="Koman 4" dataDxfId="353">
      <calculatedColumnFormula>'[2]D-1'!J149</calculatedColumnFormula>
    </tableColumn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7F96D72-C6F1-4F78-AFD6-F69A7497A3F9}" name="Table41" displayName="Table41" ref="A543:I544" totalsRowShown="0" headerRowDxfId="352" dataDxfId="351" headerRowBorderDxfId="349" tableBorderDxfId="350" totalsRowBorderDxfId="348">
  <tableColumns count="9">
    <tableColumn id="1" xr3:uid="{32D51D37-B923-45AE-86C1-140FC5F850E3}" name=" " dataDxfId="347"/>
    <tableColumn id="2" xr3:uid="{6171FAEA-8669-4CAD-80C7-B69174226F63}" name="Fierze 1" dataDxfId="346">
      <calculatedColumnFormula>SUM(B516:B539)</calculatedColumnFormula>
    </tableColumn>
    <tableColumn id="3" xr3:uid="{57B10856-28F0-4363-9315-046441853A13}" name="Fierze 2" dataDxfId="345">
      <calculatedColumnFormula>SUM(C516:C539)</calculatedColumnFormula>
    </tableColumn>
    <tableColumn id="4" xr3:uid="{EB8E5914-4599-4A1C-91AE-5A73C61BE70F}" name="Fierze 3" dataDxfId="344">
      <calculatedColumnFormula>SUM(D516:D539)</calculatedColumnFormula>
    </tableColumn>
    <tableColumn id="5" xr3:uid="{EECC9479-EFA4-4729-B068-71DF36BFA191}" name="Fierze 4" dataDxfId="343">
      <calculatedColumnFormula>SUM(E516:E539)</calculatedColumnFormula>
    </tableColumn>
    <tableColumn id="6" xr3:uid="{DA54CB4E-4890-4D1A-85F3-8CB196A2AE34}" name="Koman 1" dataDxfId="342">
      <calculatedColumnFormula>SUM(F516:F539)</calculatedColumnFormula>
    </tableColumn>
    <tableColumn id="7" xr3:uid="{996C29F0-645A-49A5-A3E3-97406461DB46}" name="Koman 2" dataDxfId="341">
      <calculatedColumnFormula>SUM(G516:G539)</calculatedColumnFormula>
    </tableColumn>
    <tableColumn id="8" xr3:uid="{DE077B74-82B8-4D4B-ACF1-05D0C8919432}" name="Koman 3" dataDxfId="340">
      <calculatedColumnFormula>SUM(H516:H539)</calculatedColumnFormula>
    </tableColumn>
    <tableColumn id="9" xr3:uid="{1FEE3586-C686-4A72-9484-6E14281A517F}" name="Koman 4" dataDxfId="339">
      <calculatedColumnFormula>SUM(I516:I539)</calculatedColumnFormula>
    </tableColumn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CF1EFD8-1277-4C3C-9136-0FC4B880042D}" name="Table12662" displayName="Table12662" ref="A11:H13" headerRowCount="0" totalsRowShown="0" headerRowDxfId="338" dataDxfId="337" headerRowBorderDxfId="335" tableBorderDxfId="336" totalsRowBorderDxfId="334">
  <tableColumns count="8">
    <tableColumn id="1" xr3:uid="{6E0C93C3-655D-4C58-AFD6-055D98BD2901}" name="Data" headerRowDxfId="333" dataDxfId="332"/>
    <tableColumn id="2" xr3:uid="{6D7BB45B-9E91-40A7-9C48-1A93A0F9EC6A}" name="0.1.1900" headerRowDxfId="331" dataDxfId="330">
      <calculatedColumnFormula>'[3]Publikime AL'!B11</calculatedColumnFormula>
    </tableColumn>
    <tableColumn id="3" xr3:uid="{DA02C195-E37E-4634-B730-CC765AA6EB14}" name="10-27-2020" headerRowDxfId="329" dataDxfId="328">
      <calculatedColumnFormula>'[3]Publikime AL'!C11</calculatedColumnFormula>
    </tableColumn>
    <tableColumn id="4" xr3:uid="{B711E6B3-E76D-4AE0-84F3-29B754BD41E3}" name="10-28-2020" headerRowDxfId="327" dataDxfId="326">
      <calculatedColumnFormula>'[3]Publikime AL'!D11</calculatedColumnFormula>
    </tableColumn>
    <tableColumn id="5" xr3:uid="{062D7F4E-DD09-4647-935B-25F9DECE6C56}" name="10-29-2020" headerRowDxfId="325" dataDxfId="324">
      <calculatedColumnFormula>'[3]Publikime AL'!E11</calculatedColumnFormula>
    </tableColumn>
    <tableColumn id="6" xr3:uid="{C13BE9B4-7C87-4576-9596-6C6C7BAA9FBF}" name="10-30-2020" headerRowDxfId="323" dataDxfId="322">
      <calculatedColumnFormula>'[3]Publikime AL'!F11</calculatedColumnFormula>
    </tableColumn>
    <tableColumn id="7" xr3:uid="{3B9D0AB9-7714-43FE-BEA8-FD4644475245}" name="10-31-2020" headerRowDxfId="321" dataDxfId="320">
      <calculatedColumnFormula>'[3]Publikime AL'!G11</calculatedColumnFormula>
    </tableColumn>
    <tableColumn id="8" xr3:uid="{47B8B2F1-5D10-496C-8DEE-576F000EB0F1}" name="11-1-2020" headerRowDxfId="319" dataDxfId="318">
      <calculatedColumnFormula>'[3]Publikime AL'!H11</calculatedColumnFormula>
    </tableColumn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4353A1D-E5F5-40E2-8EB4-246CCF32ED08}" name="Table33163" displayName="Table33163" ref="C18:G20" headerRowCount="0" totalsRowShown="0" headerRowDxfId="317" dataDxfId="316" headerRowBorderDxfId="314" tableBorderDxfId="315" totalsRowBorderDxfId="313">
  <tableColumns count="5">
    <tableColumn id="1" xr3:uid="{DF6FDB78-34ED-4B02-8D20-691AEFEA9909}" name="Java" headerRowDxfId="312" dataDxfId="311"/>
    <tableColumn id="2" xr3:uid="{E87A12EA-FA74-4E5D-AB24-BFD56C731AC5}" name="0" headerRowDxfId="310" dataDxfId="309">
      <calculatedColumnFormula>'[3]Publikime AL'!D41</calculatedColumnFormula>
    </tableColumn>
    <tableColumn id="3" xr3:uid="{F3CA23CA-61CF-4A18-87DC-5E54A90EC55C}" name="Java 43" headerRowDxfId="308" dataDxfId="307">
      <calculatedColumnFormula>'[3]Publikime AL'!E41</calculatedColumnFormula>
    </tableColumn>
    <tableColumn id="4" xr3:uid="{27C361A7-3B0B-4B14-BC47-B120B81E80ED}" name="Java 44" headerRowDxfId="306" dataDxfId="305">
      <calculatedColumnFormula>'[3]Publikime AL'!F41</calculatedColumnFormula>
    </tableColumn>
    <tableColumn id="5" xr3:uid="{732644FA-95CC-469A-9463-210B8319B6E6}" name="Java 45" headerRowDxfId="304" dataDxfId="303">
      <calculatedColumnFormula>'[3]Publikime AL'!G41</calculatedColumnFormula>
    </tableColumn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381913A-A024-4F32-B836-FE7902F17990}" name="Table43364" displayName="Table43364" ref="C25:E77" totalsRowShown="0" headerRowDxfId="302" dataDxfId="301" headerRowBorderDxfId="299" tableBorderDxfId="300" totalsRowBorderDxfId="298">
  <autoFilter ref="C25:E77" xr:uid="{B381913A-A024-4F32-B836-FE7902F17990}"/>
  <tableColumns count="3">
    <tableColumn id="1" xr3:uid="{3189CD70-2301-4B23-8E2F-DCD7AD9ABC33}" name="Week" dataDxfId="297">
      <calculatedColumnFormula>C25+1</calculatedColumnFormula>
    </tableColumn>
    <tableColumn id="2" xr3:uid="{544EF7B1-4E08-4132-9728-EA5516F60888}" name="Min (MW)" dataDxfId="296">
      <calculatedColumnFormula>'[2]Publikime AL'!D72</calculatedColumnFormula>
    </tableColumn>
    <tableColumn id="3" xr3:uid="{507E396F-D6F6-4B4A-BC8D-181110B58A14}" name="Max (MW)" dataDxfId="295">
      <calculatedColumnFormula>'[2]Publikime AL'!E72</calculatedColumnFormula>
    </tableColumn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0FFAEC8-DDA2-4F99-9B1B-2DB7B5EF2903}" name="Table73465" displayName="Table73465" ref="B112:G119" totalsRowShown="0" headerRowDxfId="294" dataDxfId="293" headerRowBorderDxfId="291" tableBorderDxfId="292" totalsRowBorderDxfId="290">
  <autoFilter ref="B112:G119" xr:uid="{F0FFAEC8-DDA2-4F99-9B1B-2DB7B5EF2903}"/>
  <tableColumns count="6">
    <tableColumn id="1" xr3:uid="{7EFCC07D-5855-473D-9637-E6732C1828F7}" name="Element" dataDxfId="289"/>
    <tableColumn id="2" xr3:uid="{6FBCE48D-89C9-49E0-AF1C-8720BD9309DC}" name="Start" dataDxfId="288"/>
    <tableColumn id="3" xr3:uid="{9D0A62C1-C231-47DB-8A37-8687ED20BE05}" name="End" dataDxfId="287"/>
    <tableColumn id="4" xr3:uid="{FCB367C1-60D1-4D62-9F6D-F227EB08387E}" name="Location" dataDxfId="286"/>
    <tableColumn id="5" xr3:uid="{7D9E6C19-A5D6-4292-9514-17F8FD275281}" name="NTC impact" dataDxfId="285"/>
    <tableColumn id="6" xr3:uid="{2BB0C4E3-AE5E-49E5-A276-EDAF16799D74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674244-30A1-4AFE-A79C-56A0E5ABCE16}" name="Table793566" displayName="Table793566" ref="B125:G126" totalsRowShown="0" headerRowDxfId="283" dataDxfId="282" headerRowBorderDxfId="280" tableBorderDxfId="281" totalsRowBorderDxfId="279">
  <autoFilter ref="B125:G126" xr:uid="{00674244-30A1-4AFE-A79C-56A0E5ABCE16}"/>
  <tableColumns count="6">
    <tableColumn id="1" xr3:uid="{8DA28EB2-713F-422C-973C-462B46B930B7}" name="Element" dataDxfId="278">
      <calculatedColumnFormula>[2]!Table79[Elementi]</calculatedColumnFormula>
    </tableColumn>
    <tableColumn id="2" xr3:uid="{B7886712-6175-4AF1-83E5-408D3157DA29}" name="Start" dataDxfId="277">
      <calculatedColumnFormula>[2]!Table79[Fillimi]</calculatedColumnFormula>
    </tableColumn>
    <tableColumn id="3" xr3:uid="{E38BA2F4-7861-41B7-8040-DDD0E6F88292}" name="End" dataDxfId="276">
      <calculatedColumnFormula>[2]!Table79[Perfundimi]</calculatedColumnFormula>
    </tableColumn>
    <tableColumn id="4" xr3:uid="{ACB00305-75A8-4A5C-9C6D-7877D0C547E5}" name="Location" dataDxfId="275">
      <calculatedColumnFormula>[2]!Table79[Vendndoshja]</calculatedColumnFormula>
    </tableColumn>
    <tableColumn id="5" xr3:uid="{7725D778-DB03-4050-B653-0278E98FB87E}" name="NTC impact" dataDxfId="274">
      <calculatedColumnFormula>[2]!Table79[Impakti ne kapacitetin kufitar]</calculatedColumnFormula>
    </tableColumn>
    <tableColumn id="6" xr3:uid="{1CCACDCB-B8EE-477C-B07A-0118F39F9A1C}" name="Reason" dataDxfId="273">
      <calculatedColumnFormula>[2]!Table79[Arsyeja]</calculatedColumnFormula>
    </tableColumn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3754992-4925-4264-813C-9D333A51EA41}" name="Table93667" displayName="Table93667" ref="B134:G135" totalsRowShown="0" headerRowDxfId="272" dataDxfId="271" headerRowBorderDxfId="269" tableBorderDxfId="270" totalsRowBorderDxfId="268">
  <autoFilter ref="B134:G135" xr:uid="{A3754992-4925-4264-813C-9D333A51EA41}"/>
  <tableColumns count="6">
    <tableColumn id="1" xr3:uid="{A9B1AFA8-53E5-422A-8C6D-A9FCE3E7697E}" name="Element" dataDxfId="267">
      <calculatedColumnFormula>[2]!Table9[Elementi]</calculatedColumnFormula>
    </tableColumn>
    <tableColumn id="2" xr3:uid="{3CFA474F-50A3-42D9-8F1E-68C08849BE72}" name="Location" dataDxfId="266">
      <calculatedColumnFormula>[2]!Table9[Vendndodhja]</calculatedColumnFormula>
    </tableColumn>
    <tableColumn id="3" xr3:uid="{81688E07-E6E3-4D84-AAC3-8D3B074A548A}" name="Installed capacity (MWh)" dataDxfId="265">
      <calculatedColumnFormula>[2]!Table9[Kapaciteti I instaluar(MWh)]</calculatedColumnFormula>
    </tableColumn>
    <tableColumn id="4" xr3:uid="{B823BC98-D833-46E1-9514-74A8BD877C3C}" name="Generation Type" dataDxfId="264">
      <calculatedColumnFormula>[2]!Table9[Lloji gjenerimit]</calculatedColumnFormula>
    </tableColumn>
    <tableColumn id="5" xr3:uid="{CBF589E6-FF00-42CF-B89B-79741AAEC17D}" name="Reason" dataDxfId="263">
      <calculatedColumnFormula>[2]!Table9[Arsyeja]</calculatedColumnFormula>
    </tableColumn>
    <tableColumn id="6" xr3:uid="{7144B659-0CED-44D5-902E-88513C57347F}" name="Period" dataDxfId="262">
      <calculatedColumnFormula>[2]!Table9[Periudha]</calculatedColumnFormula>
    </tableColumn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5D49434-1A7A-4CD0-924C-EE47CE53DA16}" name="Table9113768" displayName="Table9113768" ref="B139:G140" totalsRowShown="0" headerRowDxfId="261" dataDxfId="260" headerRowBorderDxfId="258" tableBorderDxfId="259" totalsRowBorderDxfId="257">
  <autoFilter ref="B139:G140" xr:uid="{D5D49434-1A7A-4CD0-924C-EE47CE53DA16}"/>
  <tableColumns count="6">
    <tableColumn id="1" xr3:uid="{842B8311-E505-4BF1-9572-D84ECE34253D}" name="Elementi" dataDxfId="256">
      <calculatedColumnFormula>[2]!Table911[Elementi]</calculatedColumnFormula>
    </tableColumn>
    <tableColumn id="2" xr3:uid="{40A99BB4-DD29-471C-AB94-EBFE8DADC7EB}" name="Vendndodhja" dataDxfId="255">
      <calculatedColumnFormula>[2]!Table911[Vendndodhja]</calculatedColumnFormula>
    </tableColumn>
    <tableColumn id="3" xr3:uid="{F66033A6-1E6B-42E0-9655-16F45AE2F327}" name="Kapaciteti I instaluar(MWh)" dataDxfId="254">
      <calculatedColumnFormula>[2]!Table911[Kapaciteti I instaluar(MWh)]</calculatedColumnFormula>
    </tableColumn>
    <tableColumn id="4" xr3:uid="{EC8DE91B-0C6B-436D-B7D7-B8B0943974BA}" name="Lloji gjenerimit" dataDxfId="253">
      <calculatedColumnFormula>[2]!Table911[Lloji gjenerimit]</calculatedColumnFormula>
    </tableColumn>
    <tableColumn id="5" xr3:uid="{23843012-82EC-4F06-8EBD-78FA64A9A01C}" name="Arsyeja" dataDxfId="252">
      <calculatedColumnFormula>[2]!Table911[Arsyeja]</calculatedColumnFormula>
    </tableColumn>
    <tableColumn id="6" xr3:uid="{63C3358E-49B3-4324-9E3F-815CED0AE166}" name="Periudha" dataDxfId="251">
      <calculatedColumnFormula>[2]!Table911[Periudha]</calculatedColumnFormula>
    </tableColumn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ED1F983-14EB-418C-9B3F-B78B6F2B85FF}" name="Table911123869" displayName="Table911123869" ref="B144:G148" totalsRowShown="0" headerRowDxfId="250" dataDxfId="249" headerRowBorderDxfId="247" tableBorderDxfId="248" totalsRowBorderDxfId="246">
  <autoFilter ref="B144:G148" xr:uid="{BED1F983-14EB-418C-9B3F-B78B6F2B85FF}"/>
  <tableColumns count="6">
    <tableColumn id="1" xr3:uid="{9980C3A9-C15E-4306-9FB2-8694A9F11017}" name="Element" dataDxfId="245"/>
    <tableColumn id="2" xr3:uid="{9C761622-BB9F-4044-AAAF-25D95D0E807B}" name="Location" dataDxfId="244"/>
    <tableColumn id="3" xr3:uid="{5C6AD8E8-EDA4-4FF6-AED8-74FECC5B7962}" name="Installed capacity (MWh)" dataDxfId="243"/>
    <tableColumn id="4" xr3:uid="{DCC56A9D-0523-47BC-9C8C-93343E09CCA3}" name="Generation Type" dataDxfId="242"/>
    <tableColumn id="5" xr3:uid="{892925E3-A1A0-49D8-AE8C-293EE8DB7B30}" name="Reason" dataDxfId="241"/>
    <tableColumn id="6" xr3:uid="{118E52EA-5A86-4689-8707-FEA9D0B2CC4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8332404-8954-47E3-8FB7-81325263CC15}" name="Table91112133970" displayName="Table91112133970" ref="B152:G153" totalsRowShown="0" headerRowDxfId="239" dataDxfId="238" headerRowBorderDxfId="236" tableBorderDxfId="237" totalsRowBorderDxfId="235">
  <autoFilter ref="B152:G153" xr:uid="{68332404-8954-47E3-8FB7-81325263CC15}"/>
  <tableColumns count="6">
    <tableColumn id="1" xr3:uid="{FAC1A253-8156-4F8F-BE46-A62C3397CCD6}" name="Element" dataDxfId="234">
      <calculatedColumnFormula>[2]!Table9111213[Elementi]</calculatedColumnFormula>
    </tableColumn>
    <tableColumn id="2" xr3:uid="{E9CC9CB7-19CF-44A6-8458-3A79C2AA1F67}" name="Location" dataDxfId="233">
      <calculatedColumnFormula>[2]!Table9111213[Vendndodhja]</calculatedColumnFormula>
    </tableColumn>
    <tableColumn id="3" xr3:uid="{9CBFF706-6887-4B3A-8CBF-E13EAB344298}" name="Installed capacity (MWh)" dataDxfId="232">
      <calculatedColumnFormula>[2]!Table9111213[Kapaciteti I instaluar(MWh)]</calculatedColumnFormula>
    </tableColumn>
    <tableColumn id="4" xr3:uid="{A40B0648-978E-489C-81E2-5DF957E1885B}" name="Generation Type" dataDxfId="231">
      <calculatedColumnFormula>[2]!Table9111213[Lloji gjenerimit]</calculatedColumnFormula>
    </tableColumn>
    <tableColumn id="5" xr3:uid="{92DC1A44-E91B-4D48-9768-63C86C54C954}" name="Reason" dataDxfId="230">
      <calculatedColumnFormula>[2]!Table9111213[Arsyeja]</calculatedColumnFormula>
    </tableColumn>
    <tableColumn id="6" xr3:uid="{987FD794-85B0-4669-B8BF-AC4A36FE0A33}" name="Period" dataDxfId="229">
      <calculatedColumnFormula>[2]!Table9111213[Periudha]</calculatedColumnFormula>
    </tableColumn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FA9EF5A-39B1-4074-8F56-E923C00A1048}" name="Table134071" displayName="Table134071" ref="C157:E163" totalsRowShown="0" headerRowDxfId="228" dataDxfId="227" headerRowBorderDxfId="225" tableBorderDxfId="226" totalsRowBorderDxfId="224">
  <autoFilter ref="C157:E163" xr:uid="{CFA9EF5A-39B1-4074-8F56-E923C00A1048}"/>
  <tableColumns count="3">
    <tableColumn id="1" xr3:uid="{EDE65374-32F6-4A9A-98AE-5084B9315584}" name="Area 1" dataDxfId="223"/>
    <tableColumn id="2" xr3:uid="{12B824EE-C045-4841-811F-1472F83761AF}" name="Area 2" dataDxfId="222"/>
    <tableColumn id="3" xr3:uid="{084C8CA9-24A4-461F-AE4B-8C55BB0A116C}" name="NTC(MW) " dataDxfId="221">
      <calculatedColumnFormula>'[2]Publikime AL'!E261</calculatedColumnFormula>
    </tableColumn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4096719-A307-41C5-A2BA-DA926E42C271}" name="Table144172" displayName="Table144172" ref="C167:E173" totalsRowShown="0" headerRowDxfId="220" dataDxfId="219" headerRowBorderDxfId="217" tableBorderDxfId="218" totalsRowBorderDxfId="216">
  <autoFilter ref="C167:E173" xr:uid="{54096719-A307-41C5-A2BA-DA926E42C271}"/>
  <tableColumns count="3">
    <tableColumn id="1" xr3:uid="{28DE2832-9D58-49F5-B5E4-0564BA949A27}" name="Area 1" dataDxfId="215"/>
    <tableColumn id="2" xr3:uid="{7416839C-57B8-4CE2-B602-B4276848018F}" name="Area 2" dataDxfId="214"/>
    <tableColumn id="3" xr3:uid="{9E7E6F81-BEA9-4FE1-BDF0-8C319FBB36FD}" name="NTC(MW)" dataDxfId="213">
      <calculatedColumnFormula>'[2]Publikime AL'!E271</calculatedColumnFormula>
    </tableColumn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FE9DA34-DC64-46FF-ADCF-09CB0E27D1D4}" name="Table13164273" displayName="Table13164273" ref="C187:E193" totalsRowShown="0" headerRowDxfId="212" dataDxfId="211" headerRowBorderDxfId="209" tableBorderDxfId="210" totalsRowBorderDxfId="208">
  <autoFilter ref="C187:E193" xr:uid="{2FE9DA34-DC64-46FF-ADCF-09CB0E27D1D4}"/>
  <tableColumns count="3">
    <tableColumn id="1" xr3:uid="{8B5A7B96-0E02-4BFC-B2C2-0F0394595ED9}" name="Area 1" dataDxfId="207"/>
    <tableColumn id="2" xr3:uid="{23475E55-8FE4-4C98-8C15-7948760F63E8}" name="Area 2" dataDxfId="206"/>
    <tableColumn id="3" xr3:uid="{E22F9BBC-0D09-4C0E-841C-55AE37337571}" name="NTC(MW) " dataDxfId="205">
      <calculatedColumnFormula>'[2]Publikime AL'!E291</calculatedColumnFormula>
    </tableColumn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EBF54BB-5CD9-4506-ACD0-6011594F0570}" name="Table14174374" displayName="Table14174374" ref="C197:E203" totalsRowShown="0" headerRowDxfId="204" dataDxfId="203" headerRowBorderDxfId="201" tableBorderDxfId="202" totalsRowBorderDxfId="200">
  <autoFilter ref="C197:E203" xr:uid="{CEBF54BB-5CD9-4506-ACD0-6011594F0570}"/>
  <tableColumns count="3">
    <tableColumn id="1" xr3:uid="{5591EBAA-8DE0-4E2F-AC70-A72FE638E0CA}" name="Area 1" dataDxfId="199"/>
    <tableColumn id="2" xr3:uid="{4DEF3C65-772A-4FCD-995A-76A264A6CBEA}" name="Area 2" dataDxfId="198"/>
    <tableColumn id="3" xr3:uid="{0058B014-8E5A-46EF-80D6-F787863868AB}" name="NTC(MW)" dataDxfId="197">
      <calculatedColumnFormula>'[2]Publikime AL'!E301</calculatedColumnFormula>
    </tableColumn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556844F-FC83-4D87-B8F9-7F14295B4DCC}" name="Table1417184475" displayName="Table1417184475" ref="C218:E224" totalsRowShown="0" headerRowDxfId="196" dataDxfId="195" headerRowBorderDxfId="193" tableBorderDxfId="194" totalsRowBorderDxfId="192">
  <autoFilter ref="C218:E224" xr:uid="{4556844F-FC83-4D87-B8F9-7F14295B4DCC}"/>
  <tableColumns count="3">
    <tableColumn id="1" xr3:uid="{CE1AC15A-FAB6-4FAA-BFD5-381838A807D5}" name="Area 1" dataDxfId="191"/>
    <tableColumn id="2" xr3:uid="{7FAB067D-2788-45FD-9EFC-54E5787D5899}" name="Area 2" dataDxfId="190"/>
    <tableColumn id="3" xr3:uid="{9E8D5687-FCEF-48EC-8DD6-A45F98B8FE1E}" name="NTC(MW)" dataDxfId="189">
      <calculatedColumnFormula>'[2]Publikime AL'!E332</calculatedColumnFormula>
    </tableColumn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A13B5EE-45AD-4FBB-B3C7-DA78157B50A6}" name="Table141718194676" displayName="Table141718194676" ref="C228:E234" totalsRowShown="0" headerRowDxfId="188" dataDxfId="187" headerRowBorderDxfId="185" tableBorderDxfId="186" totalsRowBorderDxfId="184">
  <autoFilter ref="C228:E234" xr:uid="{5A13B5EE-45AD-4FBB-B3C7-DA78157B50A6}"/>
  <tableColumns count="3">
    <tableColumn id="1" xr3:uid="{BDDF9185-7FFE-47C6-8C31-F72B109FBB1A}" name="Area 1" dataDxfId="183"/>
    <tableColumn id="2" xr3:uid="{A4FD09DF-5B8F-403D-AEDE-57B2BFFEC062}" name="Area 2" dataDxfId="182"/>
    <tableColumn id="3" xr3:uid="{9A746FF1-C987-4ACF-A628-7CD212796293}" name="NTC(MW)" dataDxfId="181">
      <calculatedColumnFormula>'[2]Publikime AL'!E332</calculatedColumnFormula>
    </tableColumn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B10CBBD-72F6-48A8-8427-81B073061D21}" name="Table14171819204777" displayName="Table14171819204777" ref="C242:E248" totalsRowShown="0" headerRowDxfId="180" dataDxfId="179" headerRowBorderDxfId="177" tableBorderDxfId="178" totalsRowBorderDxfId="176">
  <autoFilter ref="C242:E248" xr:uid="{4B10CBBD-72F6-48A8-8427-81B073061D21}"/>
  <tableColumns count="3">
    <tableColumn id="1" xr3:uid="{8EF02E60-9446-4EB9-926F-57F02E20D405}" name="Area 1" dataDxfId="175"/>
    <tableColumn id="2" xr3:uid="{56903525-3EF5-4CB3-B82E-35B9599C64C7}" name="Area 2" dataDxfId="174"/>
    <tableColumn id="3" xr3:uid="{F226A9E6-CB6C-4910-B923-3DDD4C38DE2D}" name="NTC(MW)" dataDxfId="173">
      <calculatedColumnFormula>'[3]Publikime AL'!E343</calculatedColumnFormula>
    </tableColumn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74093F6-2B38-4E5A-8CF2-27E7BD785114}" name="Table204878" displayName="Table204878" ref="C299:G339" totalsRowShown="0" headerRowDxfId="172" dataDxfId="171" headerRowBorderDxfId="169" tableBorderDxfId="170" totalsRowBorderDxfId="168">
  <autoFilter ref="C299:G339" xr:uid="{874093F6-2B38-4E5A-8CF2-27E7BD785114}"/>
  <tableColumns count="5">
    <tableColumn id="1" xr3:uid="{D33612AF-F3F9-41BD-B002-75BB79CDAE23}" name="Power Plant" dataDxfId="167"/>
    <tableColumn id="2" xr3:uid="{698D84CB-80FE-4679-93F4-F4A87B0950CD}" name="Installed Capacity" dataDxfId="166"/>
    <tableColumn id="3" xr3:uid="{CD731940-ABC8-4479-BF43-9D89E703C44B}" name="Voltage" dataDxfId="165"/>
    <tableColumn id="5" xr3:uid="{FA0F1D66-1C6C-4330-B59A-7EF94C9EF9D8}" name="Generation type" dataDxfId="164"/>
    <tableColumn id="4" xr3:uid="{7D60A8F8-DA9E-4F18-B663-D92DCF3AC752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4CE5D19-BE60-4A9F-A038-CFBBF6D31A3A}" name="Table214979" displayName="Table214979" ref="D344:E368" totalsRowShown="0" headerRowDxfId="162" dataDxfId="161" headerRowBorderDxfId="159" tableBorderDxfId="160" totalsRowBorderDxfId="158">
  <autoFilter ref="D344:E368" xr:uid="{F4CE5D19-BE60-4A9F-A038-CFBBF6D31A3A}"/>
  <tableColumns count="2">
    <tableColumn id="1" xr3:uid="{83E76FD2-60C0-4DC4-A2CF-33CEC8BCD430}" name="Hour" dataDxfId="157"/>
    <tableColumn id="2" xr3:uid="{02E71DE9-DBD2-412D-94D2-90BAC444BC02}" name="Schedule MW" dataDxfId="156">
      <calculatedColumnFormula>'[2]D-1'!E10</calculatedColumnFormula>
    </tableColumn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63DA2CD-C131-4BBA-B1E7-38BB2D119060}" name="Table20245280" displayName="Table20245280" ref="B372:G380" totalsRowShown="0" headerRowDxfId="155" dataDxfId="154" headerRowBorderDxfId="152" tableBorderDxfId="153" totalsRowBorderDxfId="151">
  <autoFilter ref="B372:G380" xr:uid="{663DA2CD-C131-4BBA-B1E7-38BB2D119060}"/>
  <tableColumns count="6">
    <tableColumn id="1" xr3:uid="{68DAA60E-65D0-4241-B49B-762176EC34B3}" name="Power Plant" dataDxfId="150"/>
    <tableColumn id="6" xr3:uid="{1DE89695-CB77-41C3-9024-E180B03A1C48}" name="Unit" dataDxfId="149"/>
    <tableColumn id="2" xr3:uid="{91C74CC7-1E70-41E6-9C96-BE914A673E11}" name="Installed capacity" dataDxfId="148"/>
    <tableColumn id="3" xr3:uid="{7BF8B434-6817-438B-828E-D3231FCD9CBA}" name="Voltage" dataDxfId="147"/>
    <tableColumn id="4" xr3:uid="{C02EF8FA-33C6-4EC0-A754-CFCB4D522999}" name="Location" dataDxfId="146"/>
    <tableColumn id="5" xr3:uid="{A7148A6A-4FEF-43E7-A73D-2F2D1507A0F0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2186FD8-2D3E-4F15-90FB-E91A223DB2C2}" name="Table245481" displayName="Table245481" ref="C284:E289" totalsRowShown="0" headerRowDxfId="144" dataDxfId="143" headerRowBorderDxfId="141" tableBorderDxfId="142" totalsRowBorderDxfId="140">
  <autoFilter ref="C284:E289" xr:uid="{E2186FD8-2D3E-4F15-90FB-E91A223DB2C2}"/>
  <tableColumns count="3">
    <tableColumn id="1" xr3:uid="{260B96C4-EA9C-40E4-A6CF-5D10CA6256FF}" name="Element" dataDxfId="139"/>
    <tableColumn id="2" xr3:uid="{7DC80398-7C49-46F4-B08E-45057B9BE041}" name="Type" dataDxfId="138"/>
    <tableColumn id="3" xr3:uid="{ACF7AE7D-DC4B-4E67-8B37-A1B11A679C67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DECCB62-FD8A-45AA-9DCA-2E6D171DD94C}" name="Table25582" displayName="Table25582" ref="A429:H454" totalsRowShown="0" headerRowDxfId="136" dataDxfId="135" headerRowBorderDxfId="133" tableBorderDxfId="134" totalsRowBorderDxfId="132">
  <autoFilter ref="A429:H454" xr:uid="{ADECCB62-FD8A-45AA-9DCA-2E6D171DD94C}"/>
  <tableColumns count="8">
    <tableColumn id="1" xr3:uid="{EB1E90D2-0CD2-4F05-9AC4-68893347F08C}" name="Hour" dataDxfId="131"/>
    <tableColumn id="2" xr3:uid="{587B41A8-E2DA-4869-B7DA-72BE50368419}" name="aFRR+" dataDxfId="130">
      <calculatedColumnFormula>'[2]W-1'!B16</calculatedColumnFormula>
    </tableColumn>
    <tableColumn id="3" xr3:uid="{B7CCFF6E-43C6-40DC-A6FE-0463D1DD86DC}" name="aFRR-" dataDxfId="129">
      <calculatedColumnFormula>'[2]W-1'!C16</calculatedColumnFormula>
    </tableColumn>
    <tableColumn id="4" xr3:uid="{15DDA20E-D003-43E6-A579-D35152F8AD6A}" name="mFRR+" dataDxfId="128">
      <calculatedColumnFormula>'[2]W-1'!D16</calculatedColumnFormula>
    </tableColumn>
    <tableColumn id="5" xr3:uid="{E26BC4DF-E337-4137-AF48-5FA59B85BD4A}" name="mFRR-" dataDxfId="127">
      <calculatedColumnFormula>'[2]W-1'!E16</calculatedColumnFormula>
    </tableColumn>
    <tableColumn id="6" xr3:uid="{35FBCCE2-6374-48C9-8B6B-6FA448E0B6D0}" name="RR+" dataDxfId="126">
      <calculatedColumnFormula>'[2]W-1'!F16</calculatedColumnFormula>
    </tableColumn>
    <tableColumn id="7" xr3:uid="{68A74141-1A25-4258-B25A-EAFA25817D96}" name="RR-" dataDxfId="125">
      <calculatedColumnFormula>'[2]W-1'!G16</calculatedColumnFormula>
    </tableColumn>
    <tableColumn id="8" xr3:uid="{A43A8E8B-381D-46CA-9027-3BC860E614A2}" name="Total" dataDxfId="124">
      <calculatedColumnFormula>'[2]W-1'!H16</calculatedColumnFormula>
    </tableColumn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90E95D6-14A8-481F-8C61-D06787C135AD}" name="Table55683" displayName="Table55683" ref="C484:E652" totalsRowShown="0" headerRowDxfId="123" headerRowBorderDxfId="121" tableBorderDxfId="122" totalsRowBorderDxfId="120">
  <autoFilter ref="C484:E652" xr:uid="{990E95D6-14A8-481F-8C61-D06787C135AD}"/>
  <tableColumns count="3">
    <tableColumn id="1" xr3:uid="{69DE5540-1D5F-44A0-A0B3-F3ABE45228B2}" name="hour" dataDxfId="119"/>
    <tableColumn id="2" xr3:uid="{B60D883D-7C84-4262-B661-D0F48F91CEF4}" name="Load (MWh)" dataDxfId="118">
      <calculatedColumnFormula>'[2]Publikime AL'!D612</calculatedColumnFormula>
    </tableColumn>
    <tableColumn id="3" xr3:uid="{698409D4-9C1F-4FC3-ACA5-5D9994B8183A}" name="Losses (MWh)" dataDxfId="117">
      <calculatedColumnFormula>'[2]Publikime AL'!E612</calculatedColumnFormula>
    </tableColumn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D5E7005-4736-4123-AC16-33D58F8E239F}" name="Table65784" displayName="Table65784" ref="C656:E668" totalsRowShown="0" headerRowDxfId="116" dataDxfId="115" headerRowBorderDxfId="113" tableBorderDxfId="114" totalsRowBorderDxfId="112">
  <autoFilter ref="C656:E668" xr:uid="{4D5E7005-4736-4123-AC16-33D58F8E239F}"/>
  <tableColumns count="3">
    <tableColumn id="1" xr3:uid="{9CFB00FD-9D11-498A-999D-0136E1ECC0B7}" name="Month" dataDxfId="111"/>
    <tableColumn id="2" xr3:uid="{F02151E1-2F57-46EF-8B6C-92C32FD248AC}" name="Average Load" dataDxfId="110">
      <calculatedColumnFormula>'[2]Publikime AL'!D812</calculatedColumnFormula>
    </tableColumn>
    <tableColumn id="3" xr3:uid="{DEAC437D-9BD2-4A67-AF23-D12E4EAAE3F8}" name="Max Load" dataDxfId="109">
      <calculatedColumnFormula>'[2]Publikime AL'!E812</calculatedColumnFormula>
    </tableColumn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AF8F32F-5F5C-4467-BF4C-4E0E4ABE2B59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5CC7A4E7-6010-4F34-B723-E98828904F74}" name="Data" headerRowDxfId="103" dataDxfId="102"/>
    <tableColumn id="2" xr3:uid="{09BBE16F-BAE8-43CC-9E1F-7469547101B1}" name="10-26-2020" headerRowDxfId="101" dataDxfId="100">
      <calculatedColumnFormula>'[3]Publikime AL'!B849</calculatedColumnFormula>
    </tableColumn>
    <tableColumn id="3" xr3:uid="{1165B48E-EF76-4323-840E-FA0F4D207BBE}" name="10-27-2020" headerRowDxfId="99" dataDxfId="98">
      <calculatedColumnFormula>'[3]Publikime AL'!C849</calculatedColumnFormula>
    </tableColumn>
    <tableColumn id="4" xr3:uid="{045D27C8-89D6-4502-B4CA-0CCB89E9458A}" name="10-28-2020" headerRowDxfId="97" dataDxfId="96">
      <calculatedColumnFormula>'[3]Publikime AL'!D849</calculatedColumnFormula>
    </tableColumn>
    <tableColumn id="5" xr3:uid="{4823E187-E513-44E3-87A1-D9A23987B03A}" name="10-29-2020" headerRowDxfId="95" dataDxfId="94">
      <calculatedColumnFormula>'[3]Publikime AL'!E849</calculatedColumnFormula>
    </tableColumn>
    <tableColumn id="6" xr3:uid="{6AEA8266-A286-4880-AA6E-05898A81A351}" name="10-30-2020" headerRowDxfId="93" dataDxfId="92">
      <calculatedColumnFormula>'[3]Publikime AL'!F849</calculatedColumnFormula>
    </tableColumn>
    <tableColumn id="7" xr3:uid="{BAFCA89E-E7D4-4EB6-A0FC-3685E1C1A67A}" name="10-31-2020" headerRowDxfId="91" dataDxfId="90">
      <calculatedColumnFormula>'[3]Publikime AL'!G849</calculatedColumnFormula>
    </tableColumn>
    <tableColumn id="8" xr3:uid="{BEBECC54-F7B1-464D-926A-9942885BA35F}" name="11-1-2020" headerRowDxfId="89" dataDxfId="88">
      <calculatedColumnFormula>'[3]Publikime AL'!H849</calculatedColumnFormula>
    </tableColumn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FE8667A-99DD-42B0-B91F-5ED558443B92}" name="Table275986" displayName="Table275986" ref="C679:F680" headerRowDxfId="87" headerRowBorderDxfId="85" tableBorderDxfId="86" totalsRowBorderDxfId="84">
  <autoFilter ref="C679:F680" xr:uid="{DFE8667A-99DD-42B0-B91F-5ED558443B92}"/>
  <tableColumns count="4">
    <tableColumn id="1" xr3:uid="{7EC01368-612A-4CD8-815D-A28F81810271}" name="Nr." totalsRowLabel="Total" dataDxfId="82" totalsRowDxfId="83"/>
    <tableColumn id="2" xr3:uid="{12142B32-ABB8-4D47-9F13-D8F16793BDAC}" name="Substation" dataDxfId="80" totalsRowDxfId="81"/>
    <tableColumn id="3" xr3:uid="{0EBC7C90-53A3-46F1-A137-959A37DFC9FC}" name="Hour" dataDxfId="78" totalsRowDxfId="79"/>
    <tableColumn id="4" xr3:uid="{391B2AEE-CEE0-49A7-9DCE-34D045FFB80B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D3FA4E9-F8EB-44D3-9D36-151C2E7506E1}" name="Table27296087" displayName="Table27296087" ref="C684:F685" headerRowDxfId="75" headerRowBorderDxfId="73" tableBorderDxfId="74" totalsRowBorderDxfId="72">
  <autoFilter ref="C684:F685" xr:uid="{8D3FA4E9-F8EB-44D3-9D36-151C2E7506E1}"/>
  <tableColumns count="4">
    <tableColumn id="1" xr3:uid="{7030B0A7-5C24-4194-A52E-EC3FB67AE907}" name="Nr." totalsRowLabel="Total" dataDxfId="70" totalsRowDxfId="71"/>
    <tableColumn id="2" xr3:uid="{B0F3A8F9-8550-41C0-AC60-B1731EFA239A}" name="Substation" dataDxfId="68" totalsRowDxfId="69"/>
    <tableColumn id="3" xr3:uid="{DDB9B4F6-A57A-49E9-8AFC-37820867B001}" name="Hour" dataDxfId="66" totalsRowDxfId="67"/>
    <tableColumn id="4" xr3:uid="{9320BF6B-05E2-4442-ABD2-E2249845558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D874C2E-D24E-4042-86F6-BA5B37A65CF6}" name="Table296188" displayName="Table296188" ref="C84:F108" totalsRowShown="0" headerRowDxfId="63" dataDxfId="62" headerRowBorderDxfId="60" tableBorderDxfId="61" totalsRowBorderDxfId="59">
  <autoFilter ref="C84:F108" xr:uid="{4D874C2E-D24E-4042-86F6-BA5B37A65CF6}"/>
  <tableColumns count="4">
    <tableColumn id="1" xr3:uid="{16D610CB-E008-492D-8004-4ADBE077B960}" name="Hour" dataDxfId="58"/>
    <tableColumn id="2" xr3:uid="{BCCB23E9-B35E-42AB-BFCC-CF3112E36D9B}" name="Production" dataDxfId="57">
      <calculatedColumnFormula>'[2]Publikime AL'!D160</calculatedColumnFormula>
    </tableColumn>
    <tableColumn id="3" xr3:uid="{5E4A17DF-331D-4C07-A865-14A3A20981CB}" name="Exchange" dataDxfId="56">
      <calculatedColumnFormula>'[2]Publikime AL'!E160</calculatedColumnFormula>
    </tableColumn>
    <tableColumn id="4" xr3:uid="{28C5A3C3-333C-412B-905F-C8891509B4B1}" name="Consumption" dataDxfId="55">
      <calculatedColumnFormula>'[2]Publikime AL'!F160</calculatedColumnFormula>
    </tableColumn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9E27F0C-79BD-4E4B-BC9F-0854B44C7E65}" name="Table14417234" displayName="Table14417234" ref="C177:E183" totalsRowShown="0" headerRowDxfId="54" dataDxfId="53" headerRowBorderDxfId="51" tableBorderDxfId="52" totalsRowBorderDxfId="50">
  <autoFilter ref="C177:E183" xr:uid="{F9E27F0C-79BD-4E4B-BC9F-0854B44C7E65}"/>
  <tableColumns count="3">
    <tableColumn id="1" xr3:uid="{FF282BD7-DE74-49C2-8148-57C4A4DD6934}" name="Area 1" dataDxfId="49"/>
    <tableColumn id="2" xr3:uid="{BA520F58-5B38-4E92-B15A-4E06CD10F1E1}" name="Area 2" dataDxfId="48"/>
    <tableColumn id="3" xr3:uid="{3747E73E-0479-420A-9BB3-0D9E2B6327F9}" name="NTC(MW)" dataDxfId="47">
      <calculatedColumnFormula>'[2]Publikime AL'!E281</calculatedColumnFormula>
    </tableColumn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C89046E-BE1F-43AE-98D9-3EBA2FE9E41B}" name="Table1417437435" displayName="Table1417437435" ref="C207:E213" totalsRowShown="0" headerRowDxfId="46" dataDxfId="45" headerRowBorderDxfId="43" tableBorderDxfId="44" totalsRowBorderDxfId="42">
  <autoFilter ref="C207:E213" xr:uid="{AC89046E-BE1F-43AE-98D9-3EBA2FE9E41B}"/>
  <tableColumns count="3">
    <tableColumn id="1" xr3:uid="{F84E0BB6-AFEB-47D5-9918-4747207368CF}" name="Area 1" dataDxfId="41"/>
    <tableColumn id="2" xr3:uid="{241B3592-0913-49B0-9F9E-5DD85524CD75}" name="Area 2" dataDxfId="40"/>
    <tableColumn id="3" xr3:uid="{38A1226B-5252-4169-AF60-D7AE959DBF39}" name="NTC(MW)" dataDxfId="39">
      <calculatedColumnFormula>'[2]Publikime AL'!E311</calculatedColumnFormula>
    </tableColumn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FABB4AA-85CF-4707-B735-CF3750B37135}" name="Table38" displayName="Table38" ref="A387:I411" totalsRowShown="0" headerRowDxfId="38" dataDxfId="37" headerRowBorderDxfId="35" tableBorderDxfId="36" totalsRowBorderDxfId="34">
  <tableColumns count="9">
    <tableColumn id="1" xr3:uid="{0EBC5066-7A67-464E-986B-670B614EF4C6}" name="Hour" dataDxfId="33"/>
    <tableColumn id="2" xr3:uid="{1F3A8748-D1CF-4B81-AED2-4A32D4A138D6}" name="Fierze 1" dataDxfId="32">
      <calculatedColumnFormula>'[2]Publikime AL'!B516</calculatedColumnFormula>
    </tableColumn>
    <tableColumn id="3" xr3:uid="{410402B0-6B6D-43A4-9096-EA9D2D9C4E66}" name="Fierze 2" dataDxfId="31">
      <calculatedColumnFormula>'[2]Publikime AL'!C516</calculatedColumnFormula>
    </tableColumn>
    <tableColumn id="4" xr3:uid="{F1D30D45-DC5F-46BD-82B1-756BCF8CD9CF}" name="Fierze 3" dataDxfId="30">
      <calculatedColumnFormula>'[2]Publikime AL'!D516</calculatedColumnFormula>
    </tableColumn>
    <tableColumn id="5" xr3:uid="{8B3EB72D-0D97-4425-A606-77C67E662BC1}" name="Fierze 4" dataDxfId="29">
      <calculatedColumnFormula>'[2]Publikime AL'!E516</calculatedColumnFormula>
    </tableColumn>
    <tableColumn id="6" xr3:uid="{86D267A8-6DF7-43F9-AD57-13ACE0995DB6}" name="Koman 1" dataDxfId="28">
      <calculatedColumnFormula>'[2]Publikime AL'!F516</calculatedColumnFormula>
    </tableColumn>
    <tableColumn id="7" xr3:uid="{26E6A93D-51BC-427A-96C0-EAD8D50BEFD1}" name="Koman 2" dataDxfId="27">
      <calculatedColumnFormula>'[2]Publikime AL'!G516</calculatedColumnFormula>
    </tableColumn>
    <tableColumn id="8" xr3:uid="{6FB920B5-92BD-4101-8E8A-FA4214FAFB31}" name="Koman 3" dataDxfId="26">
      <calculatedColumnFormula>'[2]Publikime AL'!H516</calculatedColumnFormula>
    </tableColumn>
    <tableColumn id="9" xr3:uid="{80556A66-6B4A-4B51-9984-CC59022DA1D8}" name="Koman 4" dataDxfId="25">
      <calculatedColumnFormula>'[2]Publikime AL'!I516</calculatedColumnFormula>
    </tableColumn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198F0A2-33B1-4A6D-A71C-9AA4AF5844ED}" name="Table40" displayName="Table40" ref="A254:G278" totalsRowShown="0" headerRowDxfId="24" headerRowBorderDxfId="22" tableBorderDxfId="23" totalsRowBorderDxfId="21">
  <tableColumns count="7">
    <tableColumn id="1" xr3:uid="{B4C5A3B3-C2F9-48B6-927E-26BC06391AB3}" name="Hour" dataDxfId="20"/>
    <tableColumn id="2" xr3:uid="{20DB972A-531E-4B7F-A168-3A6FC745D16C}" name=" Bistrice-Myrtos" dataDxfId="19">
      <calculatedColumnFormula>'[2]Publikime AL'!B358</calculatedColumnFormula>
    </tableColumn>
    <tableColumn id="3" xr3:uid="{A53559B5-997F-4A94-975A-D5CC1977937E}" name=" FIERZE-PRIZREN" dataDxfId="18">
      <calculatedColumnFormula>'[2]Publikime AL'!C358</calculatedColumnFormula>
    </tableColumn>
    <tableColumn id="4" xr3:uid="{384F0332-72C5-4E32-B6A7-9C5DFE9FA9B0}" name="KOPLIK-PODGORICA" dataDxfId="17">
      <calculatedColumnFormula>'[2]Publikime AL'!D358</calculatedColumnFormula>
    </tableColumn>
    <tableColumn id="5" xr3:uid="{1AE33498-067D-4A6C-82E1-5B007DADACFC}" name="KOMAN-KOSOVA" dataDxfId="16">
      <calculatedColumnFormula>'[2]Publikime AL'!E358</calculatedColumnFormula>
    </tableColumn>
    <tableColumn id="6" xr3:uid="{238FAD38-B4F4-4737-8EE1-9B4E1D3D9D7F}" name="TIRANA2-PODGORICE" dataDxfId="15">
      <calculatedColumnFormula>'[2]Publikime AL'!F358</calculatedColumnFormula>
    </tableColumn>
    <tableColumn id="7" xr3:uid="{4ED302E9-8F7C-4F52-B786-B5BCF96116C3}" name="ZEMBLAK-KARDIA" dataDxfId="14">
      <calculatedColumnFormula>'[2]Publikime AL'!G358</calculatedColumnFormula>
    </tableColumn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6844130-9E29-4D02-8FAC-939FAA286F9A}" name="Table4143" displayName="Table4143" ref="A416:I417" totalsRowShown="0" headerRowDxfId="13" dataDxfId="12" headerRowBorderDxfId="10" tableBorderDxfId="11" totalsRowBorderDxfId="9">
  <tableColumns count="9">
    <tableColumn id="1" xr3:uid="{029133E2-8A76-4A25-BF76-0E18D2C3BF81}" name=" " dataDxfId="8"/>
    <tableColumn id="2" xr3:uid="{6F9F39E0-0DE6-4F3C-BE9C-BDFB946B813F}" name="Fierze 1" dataDxfId="7">
      <calculatedColumnFormula>SUM(B389:B412)</calculatedColumnFormula>
    </tableColumn>
    <tableColumn id="3" xr3:uid="{24CD5DE6-B08B-47EC-966C-76B8EAE6CA10}" name="Fierze 2" dataDxfId="6">
      <calculatedColumnFormula>SUM(C389:C412)</calculatedColumnFormula>
    </tableColumn>
    <tableColumn id="4" xr3:uid="{6D07851E-4C97-4713-A879-2AB56B78F8EE}" name="Fierze 3" dataDxfId="5">
      <calculatedColumnFormula>SUM(D389:D412)</calculatedColumnFormula>
    </tableColumn>
    <tableColumn id="5" xr3:uid="{04EC4BA2-E09D-46D6-A9C2-594A3851809C}" name="Fierze 4" dataDxfId="4">
      <calculatedColumnFormula>SUM(E389:E412)</calculatedColumnFormula>
    </tableColumn>
    <tableColumn id="6" xr3:uid="{BA1FA742-1DE7-44AE-9197-8E0359570E2F}" name="Koman 1" dataDxfId="3">
      <calculatedColumnFormula>SUM(F389:F412)</calculatedColumnFormula>
    </tableColumn>
    <tableColumn id="7" xr3:uid="{05901744-DA92-40FC-866F-5EA61D041899}" name="Koman 2" dataDxfId="2">
      <calculatedColumnFormula>SUM(G389:G412)</calculatedColumnFormula>
    </tableColumn>
    <tableColumn id="8" xr3:uid="{E38D9A41-4C51-4A86-A9EB-D8108514C4F3}" name="Koman 3" dataDxfId="1">
      <calculatedColumnFormula>SUM(H389:H412)</calculatedColumnFormula>
    </tableColumn>
    <tableColumn id="9" xr3:uid="{B61861A5-11FD-4D27-B4AD-73AB3DC48EA3}" name="Koman 4" dataDxfId="0">
      <calculatedColumnFormula>SUM(I389:I412)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f>'[2]D-1'!B2:I2</f>
        <v>45785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f>'[2]D-1'!H5</f>
        <v>17765.47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tr">
        <f>[2]!Table123[[#Headers],[05/05/2025]]</f>
        <v>05/05/2025</v>
      </c>
      <c r="C10" s="156" t="str">
        <f>[2]!Table123[[#Headers],[06/05/20252]]</f>
        <v>06/05/20252</v>
      </c>
      <c r="D10" s="156" t="str">
        <f>[2]!Table123[[#Headers],[07/05/2025]]</f>
        <v>07/05/2025</v>
      </c>
      <c r="E10" s="156" t="str">
        <f>[2]!Table123[[#Headers],[08/05/2025]]</f>
        <v>08/05/2025</v>
      </c>
      <c r="F10" s="156" t="str">
        <f>[2]!Table123[[#Headers],[09/05/2025]]</f>
        <v>09/05/2025</v>
      </c>
      <c r="G10" s="156" t="str">
        <f>[2]!Table123[[#Headers],[10/05/2025]]</f>
        <v>10/05/2025</v>
      </c>
      <c r="H10" s="156" t="str">
        <f>[2]!Table123[[#Headers],[11/05/2025]]</f>
        <v>11/05/2025</v>
      </c>
      <c r="I10" s="12"/>
    </row>
    <row r="11" spans="1:9" x14ac:dyDescent="0.25">
      <c r="A11" s="20" t="s">
        <v>11</v>
      </c>
      <c r="B11" s="21">
        <f>'[2]W-1'!B7</f>
        <v>500</v>
      </c>
      <c r="C11" s="21">
        <f>'[2]W-1'!C7</f>
        <v>500</v>
      </c>
      <c r="D11" s="21">
        <f>'[2]W-1'!D7</f>
        <v>500</v>
      </c>
      <c r="E11" s="21">
        <f>'[2]W-1'!E7</f>
        <v>500</v>
      </c>
      <c r="F11" s="21">
        <f>'[2]W-1'!F7</f>
        <v>500</v>
      </c>
      <c r="G11" s="21">
        <f>'[2]W-1'!G7</f>
        <v>500</v>
      </c>
      <c r="H11" s="21">
        <f>'[2]W-1'!H7</f>
        <v>500</v>
      </c>
      <c r="I11" s="12"/>
    </row>
    <row r="12" spans="1:9" x14ac:dyDescent="0.25">
      <c r="A12" s="20" t="s">
        <v>12</v>
      </c>
      <c r="B12" s="21">
        <f>'[2]W-1'!B8</f>
        <v>1250</v>
      </c>
      <c r="C12" s="21">
        <f>'[2]W-1'!C8</f>
        <v>1250</v>
      </c>
      <c r="D12" s="21">
        <f>'[2]W-1'!D8</f>
        <v>1250</v>
      </c>
      <c r="E12" s="21">
        <f>'[2]W-1'!E8</f>
        <v>1250</v>
      </c>
      <c r="F12" s="21">
        <f>'[2]W-1'!F8</f>
        <v>1250</v>
      </c>
      <c r="G12" s="21">
        <f>'[2]W-1'!G8</f>
        <v>1250</v>
      </c>
      <c r="H12" s="21">
        <f>'[2]W-1'!H8</f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f>D40+1</f>
        <v>2</v>
      </c>
      <c r="F40" s="19">
        <f>E40+1</f>
        <v>3</v>
      </c>
      <c r="G40" s="19">
        <f>F40+1</f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f t="shared" ref="C77:C89" si="0">C76+1</f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f t="shared" si="0"/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f t="shared" si="0"/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f t="shared" si="0"/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f t="shared" si="0"/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f t="shared" si="0"/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f t="shared" si="0"/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f t="shared" si="0"/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f t="shared" si="0"/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f t="shared" si="0"/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f t="shared" si="0"/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f t="shared" si="0"/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f t="shared" si="0"/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f t="shared" ref="C91:C123" si="1">C90+1</f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f t="shared" si="1"/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f t="shared" si="1"/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f t="shared" si="1"/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f t="shared" si="1"/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f t="shared" si="1"/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f t="shared" si="1"/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f t="shared" si="1"/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f t="shared" si="1"/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f t="shared" si="1"/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f t="shared" si="1"/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f t="shared" si="1"/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f t="shared" si="1"/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f t="shared" si="1"/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f t="shared" si="1"/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f t="shared" si="1"/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f t="shared" si="1"/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f t="shared" si="1"/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f t="shared" si="1"/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f t="shared" si="1"/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f t="shared" si="1"/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f t="shared" si="1"/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f t="shared" si="1"/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f t="shared" si="1"/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f t="shared" si="1"/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f t="shared" si="1"/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f t="shared" si="1"/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f t="shared" si="1"/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f t="shared" si="1"/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f t="shared" si="1"/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f t="shared" si="1"/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f t="shared" si="1"/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f t="shared" si="1"/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f>'[2]D-1'!C65:F65</f>
        <v>45783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f>'[2]D-1'!D67</f>
        <v>529.48061916999995</v>
      </c>
      <c r="E160" s="44">
        <f>'[2]D-1'!E67</f>
        <v>-53.239000000000004</v>
      </c>
      <c r="F160" s="44">
        <f>'[2]D-1'!F67</f>
        <v>582.71961916999999</v>
      </c>
      <c r="G160" s="37"/>
      <c r="I160" s="12"/>
    </row>
    <row r="161" spans="1:9" x14ac:dyDescent="0.25">
      <c r="A161" s="10"/>
      <c r="B161" s="37"/>
      <c r="C161" s="43">
        <v>2</v>
      </c>
      <c r="D161" s="44">
        <f>'[2]D-1'!D68</f>
        <v>436.42186854000005</v>
      </c>
      <c r="E161" s="44">
        <f>'[2]D-1'!E68</f>
        <v>-94.963999999999999</v>
      </c>
      <c r="F161" s="44">
        <f>'[2]D-1'!F68</f>
        <v>531.38586854000005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f>'[2]D-1'!D69</f>
        <v>428.55711531000003</v>
      </c>
      <c r="E162" s="44">
        <f>'[2]D-1'!E69</f>
        <v>-81.75800000000001</v>
      </c>
      <c r="F162" s="44">
        <f>'[2]D-1'!F69</f>
        <v>510.31511531000001</v>
      </c>
      <c r="G162" s="37"/>
      <c r="I162" s="12"/>
    </row>
    <row r="163" spans="1:9" x14ac:dyDescent="0.25">
      <c r="A163" s="10"/>
      <c r="B163" s="37"/>
      <c r="C163" s="43">
        <v>4</v>
      </c>
      <c r="D163" s="44">
        <f>'[2]D-1'!D70</f>
        <v>418.60664731999998</v>
      </c>
      <c r="E163" s="44">
        <f>'[2]D-1'!E70</f>
        <v>-82.22999999999999</v>
      </c>
      <c r="F163" s="44">
        <f>'[2]D-1'!F70</f>
        <v>500.83664732</v>
      </c>
      <c r="G163" s="37"/>
      <c r="I163" s="12"/>
    </row>
    <row r="164" spans="1:9" x14ac:dyDescent="0.25">
      <c r="A164" s="10"/>
      <c r="B164" s="37"/>
      <c r="C164" s="43">
        <v>5</v>
      </c>
      <c r="D164" s="44">
        <f>'[2]D-1'!D71</f>
        <v>428.40869901999997</v>
      </c>
      <c r="E164" s="44">
        <f>'[2]D-1'!E71</f>
        <v>-80.254000000000019</v>
      </c>
      <c r="F164" s="44">
        <f>'[2]D-1'!F71</f>
        <v>508.66269901999999</v>
      </c>
      <c r="G164" s="37"/>
      <c r="I164" s="12"/>
    </row>
    <row r="165" spans="1:9" x14ac:dyDescent="0.25">
      <c r="A165" s="10"/>
      <c r="B165" s="37"/>
      <c r="C165" s="43">
        <v>6</v>
      </c>
      <c r="D165" s="44">
        <f>'[2]D-1'!D72</f>
        <v>515.13760590000004</v>
      </c>
      <c r="E165" s="44">
        <f>'[2]D-1'!E72</f>
        <v>-37.542000000000002</v>
      </c>
      <c r="F165" s="44">
        <f>'[2]D-1'!F72</f>
        <v>552.67960590000007</v>
      </c>
      <c r="G165" s="37"/>
      <c r="I165" s="12"/>
    </row>
    <row r="166" spans="1:9" x14ac:dyDescent="0.25">
      <c r="A166" s="10"/>
      <c r="B166" s="37"/>
      <c r="C166" s="43">
        <v>7</v>
      </c>
      <c r="D166" s="44">
        <f>'[2]D-1'!D73</f>
        <v>644.18545453000036</v>
      </c>
      <c r="E166" s="44">
        <f>'[2]D-1'!E73</f>
        <v>-6.1490000000000151</v>
      </c>
      <c r="F166" s="44">
        <f>'[2]D-1'!F73</f>
        <v>650.33445453000036</v>
      </c>
      <c r="G166" s="37"/>
      <c r="I166" s="12"/>
    </row>
    <row r="167" spans="1:9" x14ac:dyDescent="0.25">
      <c r="A167" s="10"/>
      <c r="B167" s="37"/>
      <c r="C167" s="43">
        <v>8</v>
      </c>
      <c r="D167" s="44">
        <f>'[2]D-1'!D74</f>
        <v>825.19007363000014</v>
      </c>
      <c r="E167" s="44">
        <f>'[2]D-1'!E74</f>
        <v>29.633999999999958</v>
      </c>
      <c r="F167" s="44">
        <f>'[2]D-1'!F74</f>
        <v>795.55607363000013</v>
      </c>
      <c r="G167" s="37"/>
      <c r="I167" s="12"/>
    </row>
    <row r="168" spans="1:9" x14ac:dyDescent="0.25">
      <c r="A168" s="10"/>
      <c r="B168" s="37"/>
      <c r="C168" s="43">
        <v>9</v>
      </c>
      <c r="D168" s="44">
        <f>'[2]D-1'!D75</f>
        <v>906.43382333999989</v>
      </c>
      <c r="E168" s="44">
        <f>'[2]D-1'!E75</f>
        <v>50.365000000000009</v>
      </c>
      <c r="F168" s="44">
        <f>'[2]D-1'!F75</f>
        <v>856.06882333999988</v>
      </c>
      <c r="G168" s="37"/>
      <c r="I168" s="12"/>
    </row>
    <row r="169" spans="1:9" x14ac:dyDescent="0.25">
      <c r="A169" s="10"/>
      <c r="B169" s="37"/>
      <c r="C169" s="43">
        <v>10</v>
      </c>
      <c r="D169" s="44">
        <f>'[2]D-1'!D76</f>
        <v>950.17851569000004</v>
      </c>
      <c r="E169" s="44">
        <f>'[2]D-1'!E76</f>
        <v>100.49099999999999</v>
      </c>
      <c r="F169" s="44">
        <f>'[2]D-1'!F76</f>
        <v>849.68751569000005</v>
      </c>
      <c r="G169" s="37"/>
      <c r="I169" s="12"/>
    </row>
    <row r="170" spans="1:9" x14ac:dyDescent="0.25">
      <c r="A170" s="10"/>
      <c r="B170" s="37"/>
      <c r="C170" s="43">
        <v>11</v>
      </c>
      <c r="D170" s="44">
        <f>'[2]D-1'!D77</f>
        <v>816.35716785999989</v>
      </c>
      <c r="E170" s="44">
        <f>'[2]D-1'!E77</f>
        <v>42.172000000000025</v>
      </c>
      <c r="F170" s="44">
        <f>'[2]D-1'!F77</f>
        <v>774.18516785999986</v>
      </c>
      <c r="G170" s="37"/>
      <c r="I170" s="12"/>
    </row>
    <row r="171" spans="1:9" x14ac:dyDescent="0.25">
      <c r="A171" s="10"/>
      <c r="B171" s="37"/>
      <c r="C171" s="43">
        <v>12</v>
      </c>
      <c r="D171" s="44">
        <f>'[2]D-1'!D78</f>
        <v>805.83833212000002</v>
      </c>
      <c r="E171" s="44">
        <f>'[2]D-1'!E78</f>
        <v>23.408000000000015</v>
      </c>
      <c r="F171" s="44">
        <f>'[2]D-1'!F78</f>
        <v>782.43033212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f>'[2]D-1'!D79</f>
        <v>806.08132921000015</v>
      </c>
      <c r="E172" s="44">
        <f>'[2]D-1'!E79</f>
        <v>10.661000000000058</v>
      </c>
      <c r="F172" s="44">
        <f>'[2]D-1'!F79</f>
        <v>795.42032921000009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f>'[2]D-1'!D80</f>
        <v>805.0092530999998</v>
      </c>
      <c r="E173" s="44">
        <f>'[2]D-1'!E80</f>
        <v>-8.6090000000000373</v>
      </c>
      <c r="F173" s="44">
        <f>'[2]D-1'!F80</f>
        <v>813.61825309999983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f>'[2]D-1'!D81</f>
        <v>803.70321016000003</v>
      </c>
      <c r="E174" s="44">
        <f>'[2]D-1'!E81</f>
        <v>-17.25</v>
      </c>
      <c r="F174" s="44">
        <f>'[2]D-1'!F81</f>
        <v>820.95321016000003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f>'[2]D-1'!D82</f>
        <v>803.23190710999972</v>
      </c>
      <c r="E175" s="44">
        <f>'[2]D-1'!E82</f>
        <v>-5.942000000000121</v>
      </c>
      <c r="F175" s="44">
        <f>'[2]D-1'!F82</f>
        <v>809.17390710999985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f>'[2]D-1'!D83</f>
        <v>820.06383638000023</v>
      </c>
      <c r="E176" s="44">
        <f>'[2]D-1'!E83</f>
        <v>9.3109999999999786</v>
      </c>
      <c r="F176" s="44">
        <f>'[2]D-1'!F83</f>
        <v>810.75283638000019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f>'[2]D-1'!D84</f>
        <v>903.94383917000016</v>
      </c>
      <c r="E177" s="44">
        <f>'[2]D-1'!E84</f>
        <v>82.42900000000003</v>
      </c>
      <c r="F177" s="44">
        <f>'[2]D-1'!F84</f>
        <v>821.51483917000019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f>'[2]D-1'!D85</f>
        <v>1049.3890395199999</v>
      </c>
      <c r="E178" s="44">
        <f>'[2]D-1'!E85</f>
        <v>206.37799999999999</v>
      </c>
      <c r="F178" s="44">
        <f>'[2]D-1'!F85</f>
        <v>843.01103951999994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f>'[2]D-1'!D86</f>
        <v>1154.0642320500001</v>
      </c>
      <c r="E179" s="44">
        <f>'[2]D-1'!E86</f>
        <v>267.96500000000003</v>
      </c>
      <c r="F179" s="44">
        <f>'[2]D-1'!F86</f>
        <v>886.09923205000007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f>'[2]D-1'!D87</f>
        <v>1230.4233078400005</v>
      </c>
      <c r="E180" s="44">
        <f>'[2]D-1'!E87</f>
        <v>267.38099999999997</v>
      </c>
      <c r="F180" s="44">
        <f>'[2]D-1'!F87</f>
        <v>963.04230784000049</v>
      </c>
      <c r="G180" s="37"/>
      <c r="I180" s="12"/>
    </row>
    <row r="181" spans="1:9" x14ac:dyDescent="0.25">
      <c r="A181" s="10"/>
      <c r="B181" s="37"/>
      <c r="C181" s="43">
        <v>22</v>
      </c>
      <c r="D181" s="44">
        <f>'[2]D-1'!D88</f>
        <v>1154.2094365600005</v>
      </c>
      <c r="E181" s="44">
        <f>'[2]D-1'!E88</f>
        <v>250.05200000000002</v>
      </c>
      <c r="F181" s="44">
        <f>'[2]D-1'!F88</f>
        <v>904.15743656000052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f>'[2]D-1'!D89</f>
        <v>889.41170197999952</v>
      </c>
      <c r="E182" s="44">
        <f>'[2]D-1'!E89</f>
        <v>97.296999999999983</v>
      </c>
      <c r="F182" s="44">
        <f>'[2]D-1'!F89</f>
        <v>792.1147019799995</v>
      </c>
      <c r="G182" s="37"/>
      <c r="I182" s="12"/>
    </row>
    <row r="183" spans="1:9" x14ac:dyDescent="0.25">
      <c r="A183" s="10"/>
      <c r="B183" s="37"/>
      <c r="C183" s="45">
        <v>24</v>
      </c>
      <c r="D183" s="44">
        <f>'[2]D-1'!D90</f>
        <v>671.57437869000012</v>
      </c>
      <c r="E183" s="44">
        <f>'[2]D-1'!E90</f>
        <v>-3.0060000000000002</v>
      </c>
      <c r="F183" s="44">
        <f>'[2]D-1'!F90</f>
        <v>674.58037869000009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f t="shared" ref="E281:E286" si="2">E271</f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f t="shared" si="2"/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f>E273</f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f t="shared" si="2"/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f t="shared" si="2"/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f t="shared" si="2"/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f>E271</f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f t="shared" ref="E302:E306" si="3">E272</f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f>E273</f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f t="shared" si="3"/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f t="shared" si="3"/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f t="shared" si="3"/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f>E301</f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f>E302</f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f t="shared" ref="E313:E314" si="4">E303</f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f t="shared" si="4"/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f>E305</f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f>E306</f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f t="shared" ref="E322:E327" si="5">E332</f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f t="shared" si="5"/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f t="shared" si="5"/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f t="shared" si="5"/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f t="shared" si="5"/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f t="shared" si="5"/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f t="shared" ref="E332:E337" si="6">E271</f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f t="shared" si="6"/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f t="shared" si="6"/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f t="shared" si="6"/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f t="shared" si="6"/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f t="shared" si="6"/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f>'[2]D-1'!C138</f>
        <v>18.25334771</v>
      </c>
      <c r="C358" s="76">
        <f>'[2]D-1'!C139</f>
        <v>0</v>
      </c>
      <c r="D358" s="76">
        <f>'[2]D-1'!C140</f>
        <v>82.564975779999997</v>
      </c>
      <c r="E358" s="76">
        <f>'[2]D-1'!C141</f>
        <v>11.16057634</v>
      </c>
      <c r="F358" s="76">
        <f>'[2]D-1'!C142</f>
        <v>14.120063999999999</v>
      </c>
      <c r="G358" s="77">
        <f>'[2]D-1'!C143</f>
        <v>143.82176146</v>
      </c>
      <c r="I358" s="12"/>
    </row>
    <row r="359" spans="1:12" x14ac:dyDescent="0.25">
      <c r="A359" s="75">
        <v>2</v>
      </c>
      <c r="B359" s="76">
        <f>'[2]D-1'!D138</f>
        <v>0.20369664000000001</v>
      </c>
      <c r="C359" s="76">
        <f>'[2]D-1'!D139</f>
        <v>0</v>
      </c>
      <c r="D359" s="76">
        <f>'[2]D-1'!D140</f>
        <v>115.21940278</v>
      </c>
      <c r="E359" s="76">
        <f>'[2]D-1'!D141</f>
        <v>57.91242415</v>
      </c>
      <c r="F359" s="76">
        <f>'[2]D-1'!D142</f>
        <v>65.495807999999997</v>
      </c>
      <c r="G359" s="77">
        <f>'[2]D-1'!D143</f>
        <v>16.414433150000001</v>
      </c>
      <c r="I359" s="12"/>
    </row>
    <row r="360" spans="1:12" x14ac:dyDescent="0.25">
      <c r="A360" s="75">
        <v>3</v>
      </c>
      <c r="B360" s="76">
        <f>'[2]D-1'!E138</f>
        <v>4.5964799999999991E-3</v>
      </c>
      <c r="C360" s="76">
        <f>'[2]D-1'!E139</f>
        <v>0</v>
      </c>
      <c r="D360" s="76">
        <f>'[2]D-1'!E140</f>
        <v>100.15497945000001</v>
      </c>
      <c r="E360" s="76">
        <f>'[2]D-1'!E141</f>
        <v>78.224027969999995</v>
      </c>
      <c r="F360" s="76">
        <f>'[2]D-1'!E142</f>
        <v>23.054975999999996</v>
      </c>
      <c r="G360" s="77">
        <f>'[2]D-1'!E143</f>
        <v>25.295155000000001</v>
      </c>
      <c r="I360" s="12"/>
    </row>
    <row r="361" spans="1:12" x14ac:dyDescent="0.25">
      <c r="A361" s="75">
        <v>4</v>
      </c>
      <c r="B361" s="76">
        <f>'[2]D-1'!F138</f>
        <v>0</v>
      </c>
      <c r="C361" s="76">
        <f>'[2]D-1'!F139</f>
        <v>0</v>
      </c>
      <c r="D361" s="76">
        <f>'[2]D-1'!F140</f>
        <v>99.002537059999995</v>
      </c>
      <c r="E361" s="76">
        <f>'[2]D-1'!F141</f>
        <v>82.417308100000014</v>
      </c>
      <c r="F361" s="76">
        <f>'[2]D-1'!F142</f>
        <v>10.682112</v>
      </c>
      <c r="G361" s="77">
        <f>'[2]D-1'!F143</f>
        <v>26.96859628</v>
      </c>
      <c r="I361" s="12"/>
    </row>
    <row r="362" spans="1:12" x14ac:dyDescent="0.25">
      <c r="A362" s="75">
        <v>5</v>
      </c>
      <c r="B362" s="76">
        <f>'[2]D-1'!G138</f>
        <v>5.0803200000000001E-3</v>
      </c>
      <c r="C362" s="76">
        <f>'[2]D-1'!G139</f>
        <v>0</v>
      </c>
      <c r="D362" s="76">
        <f>'[2]D-1'!G140</f>
        <v>99.063920240000002</v>
      </c>
      <c r="E362" s="76">
        <f>'[2]D-1'!G141</f>
        <v>80.536783250000013</v>
      </c>
      <c r="F362" s="76">
        <f>'[2]D-1'!G142</f>
        <v>11.160576000000001</v>
      </c>
      <c r="G362" s="77">
        <f>'[2]D-1'!G143</f>
        <v>24.185548609999998</v>
      </c>
      <c r="I362" s="12"/>
    </row>
    <row r="363" spans="1:12" x14ac:dyDescent="0.25">
      <c r="A363" s="75">
        <v>6</v>
      </c>
      <c r="B363" s="76">
        <f>'[2]D-1'!H138</f>
        <v>9.1869119299999991</v>
      </c>
      <c r="C363" s="76">
        <f>'[2]D-1'!H139</f>
        <v>0</v>
      </c>
      <c r="D363" s="76">
        <f>'[2]D-1'!H140</f>
        <v>78.292281399999993</v>
      </c>
      <c r="E363" s="76">
        <f>'[2]D-1'!H141</f>
        <v>60.244533019999992</v>
      </c>
      <c r="F363" s="76">
        <f>'[2]D-1'!H142</f>
        <v>4.5696000000000001E-2</v>
      </c>
      <c r="G363" s="77">
        <f>'[2]D-1'!H143</f>
        <v>120.87871396</v>
      </c>
      <c r="I363" s="12"/>
      <c r="L363"/>
    </row>
    <row r="364" spans="1:12" x14ac:dyDescent="0.25">
      <c r="A364" s="75">
        <v>7</v>
      </c>
      <c r="B364" s="76">
        <f>'[2]D-1'!I138</f>
        <v>7.8091775399999994</v>
      </c>
      <c r="C364" s="76">
        <f>'[2]D-1'!I139</f>
        <v>0</v>
      </c>
      <c r="D364" s="76">
        <f>'[2]D-1'!I140</f>
        <v>98.798163040000006</v>
      </c>
      <c r="E364" s="76">
        <f>'[2]D-1'!I141</f>
        <v>40.76835964</v>
      </c>
      <c r="F364" s="76">
        <f>'[2]D-1'!I142</f>
        <v>24.541440000000001</v>
      </c>
      <c r="G364" s="77">
        <f>'[2]D-1'!I143</f>
        <v>65.767403020000003</v>
      </c>
      <c r="I364" s="12"/>
    </row>
    <row r="365" spans="1:12" x14ac:dyDescent="0.25">
      <c r="A365" s="75">
        <v>8</v>
      </c>
      <c r="B365" s="76">
        <f>'[2]D-1'!J138</f>
        <v>42.795405759999994</v>
      </c>
      <c r="C365" s="76">
        <f>'[2]D-1'!J139</f>
        <v>0</v>
      </c>
      <c r="D365" s="76">
        <f>'[2]D-1'!J140</f>
        <v>44.235976359999995</v>
      </c>
      <c r="E365" s="76">
        <f>'[2]D-1'!J141</f>
        <v>19.576167000000002</v>
      </c>
      <c r="F365" s="76">
        <f>'[2]D-1'!J142</f>
        <v>0.83865599999999996</v>
      </c>
      <c r="G365" s="77">
        <f>'[2]D-1'!J143</f>
        <v>241.21552713</v>
      </c>
      <c r="I365" s="12"/>
    </row>
    <row r="366" spans="1:12" x14ac:dyDescent="0.25">
      <c r="A366" s="75">
        <v>9</v>
      </c>
      <c r="B366" s="76">
        <f>'[2]D-1'!K138</f>
        <v>32.812093180000005</v>
      </c>
      <c r="C366" s="76">
        <f>'[2]D-1'!K139</f>
        <v>0</v>
      </c>
      <c r="D366" s="76">
        <f>'[2]D-1'!K140</f>
        <v>78.081165869999992</v>
      </c>
      <c r="E366" s="76">
        <f>'[2]D-1'!K141</f>
        <v>1.6386048500000001</v>
      </c>
      <c r="F366" s="76">
        <f>'[2]D-1'!K142</f>
        <v>53.380992000000006</v>
      </c>
      <c r="G366" s="77">
        <f>'[2]D-1'!K143</f>
        <v>146.45772176999998</v>
      </c>
      <c r="I366" s="12"/>
    </row>
    <row r="367" spans="1:12" x14ac:dyDescent="0.25">
      <c r="A367" s="75">
        <v>10</v>
      </c>
      <c r="B367" s="76">
        <f>'[2]D-1'!L138</f>
        <v>35.945682919999996</v>
      </c>
      <c r="C367" s="76">
        <f>'[2]D-1'!L139</f>
        <v>0</v>
      </c>
      <c r="D367" s="76">
        <f>'[2]D-1'!L140</f>
        <v>63.298111650000003</v>
      </c>
      <c r="E367" s="76">
        <f>'[2]D-1'!L141</f>
        <v>0</v>
      </c>
      <c r="F367" s="76">
        <f>'[2]D-1'!L142</f>
        <v>15.671039999999998</v>
      </c>
      <c r="G367" s="77">
        <f>'[2]D-1'!L143</f>
        <v>177.25316987000002</v>
      </c>
      <c r="I367" s="12"/>
    </row>
    <row r="368" spans="1:12" x14ac:dyDescent="0.25">
      <c r="A368" s="75">
        <v>11</v>
      </c>
      <c r="B368" s="76">
        <f>'[2]D-1'!M138</f>
        <v>45.471040940000002</v>
      </c>
      <c r="C368" s="76">
        <f>'[2]D-1'!M139</f>
        <v>0</v>
      </c>
      <c r="D368" s="76">
        <f>'[2]D-1'!M140</f>
        <v>25.945211060000002</v>
      </c>
      <c r="E368" s="76">
        <f>'[2]D-1'!M141</f>
        <v>0</v>
      </c>
      <c r="F368" s="76">
        <f>'[2]D-1'!M142</f>
        <v>11.461632</v>
      </c>
      <c r="G368" s="77">
        <f>'[2]D-1'!M143</f>
        <v>237.28029516000004</v>
      </c>
      <c r="I368" s="12"/>
    </row>
    <row r="369" spans="1:9" ht="15.75" customHeight="1" x14ac:dyDescent="0.25">
      <c r="A369" s="75">
        <v>12</v>
      </c>
      <c r="B369" s="76">
        <f>'[2]D-1'!N138</f>
        <v>35.817465320000004</v>
      </c>
      <c r="C369" s="76">
        <f>'[2]D-1'!N139</f>
        <v>0</v>
      </c>
      <c r="D369" s="76">
        <f>'[2]D-1'!N140</f>
        <v>44.128821920000007</v>
      </c>
      <c r="E369" s="76">
        <f>'[2]D-1'!N141</f>
        <v>0</v>
      </c>
      <c r="F369" s="76">
        <f>'[2]D-1'!N142</f>
        <v>21.649152000000001</v>
      </c>
      <c r="G369" s="77">
        <f>'[2]D-1'!N143</f>
        <v>184.65398643</v>
      </c>
      <c r="I369" s="12"/>
    </row>
    <row r="370" spans="1:9" x14ac:dyDescent="0.25">
      <c r="A370" s="75">
        <v>13</v>
      </c>
      <c r="B370" s="76">
        <f>'[2]D-1'!O138</f>
        <v>33.333914630000002</v>
      </c>
      <c r="C370" s="76">
        <f>'[2]D-1'!O139</f>
        <v>0</v>
      </c>
      <c r="D370" s="76">
        <f>'[2]D-1'!O140</f>
        <v>21.666839620000001</v>
      </c>
      <c r="E370" s="76">
        <f>'[2]D-1'!O141</f>
        <v>0</v>
      </c>
      <c r="F370" s="76">
        <f>'[2]D-1'!O142</f>
        <v>18.875136000000001</v>
      </c>
      <c r="G370" s="77">
        <f>'[2]D-1'!O143</f>
        <v>165.58811010999997</v>
      </c>
      <c r="I370" s="12"/>
    </row>
    <row r="371" spans="1:9" ht="15" customHeight="1" x14ac:dyDescent="0.25">
      <c r="A371" s="75">
        <v>14</v>
      </c>
      <c r="B371" s="76">
        <f>'[2]D-1'!P138</f>
        <v>37.038677489999998</v>
      </c>
      <c r="C371" s="76">
        <f>'[2]D-1'!P139</f>
        <v>0</v>
      </c>
      <c r="D371" s="76">
        <f>'[2]D-1'!P140</f>
        <v>16.35063135</v>
      </c>
      <c r="E371" s="76">
        <f>'[2]D-1'!P141</f>
        <v>0</v>
      </c>
      <c r="F371" s="76">
        <f>'[2]D-1'!P142</f>
        <v>9.9966720000000002</v>
      </c>
      <c r="G371" s="77">
        <f>'[2]D-1'!P143</f>
        <v>204.90817380000001</v>
      </c>
      <c r="I371" s="12"/>
    </row>
    <row r="372" spans="1:9" ht="15" customHeight="1" x14ac:dyDescent="0.25">
      <c r="A372" s="75">
        <v>15</v>
      </c>
      <c r="B372" s="76">
        <f>'[2]D-1'!Q138</f>
        <v>28.987096100000002</v>
      </c>
      <c r="C372" s="76">
        <f>'[2]D-1'!Q139</f>
        <v>0</v>
      </c>
      <c r="D372" s="76">
        <f>'[2]D-1'!Q140</f>
        <v>50.628696390000002</v>
      </c>
      <c r="E372" s="76">
        <f>'[2]D-1'!Q141</f>
        <v>0</v>
      </c>
      <c r="F372" s="76">
        <f>'[2]D-1'!Q142</f>
        <v>80.277119999999996</v>
      </c>
      <c r="G372" s="77">
        <f>'[2]D-1'!Q143</f>
        <v>124.63073186</v>
      </c>
      <c r="I372" s="12"/>
    </row>
    <row r="373" spans="1:9" ht="15" customHeight="1" x14ac:dyDescent="0.25">
      <c r="A373" s="75">
        <v>16</v>
      </c>
      <c r="B373" s="76">
        <f>'[2]D-1'!R138</f>
        <v>24.344409420000002</v>
      </c>
      <c r="C373" s="76">
        <f>'[2]D-1'!R139</f>
        <v>0</v>
      </c>
      <c r="D373" s="76">
        <f>'[2]D-1'!R140</f>
        <v>81.831925909999995</v>
      </c>
      <c r="E373" s="76">
        <f>'[2]D-1'!R141</f>
        <v>0</v>
      </c>
      <c r="F373" s="76">
        <f>'[2]D-1'!R142</f>
        <v>161.11065600000001</v>
      </c>
      <c r="G373" s="77">
        <f>'[2]D-1'!R143</f>
        <v>54.06492630999999</v>
      </c>
      <c r="I373" s="12"/>
    </row>
    <row r="374" spans="1:9" ht="15" customHeight="1" x14ac:dyDescent="0.25">
      <c r="A374" s="75">
        <v>17</v>
      </c>
      <c r="B374" s="76">
        <f>'[2]D-1'!S138</f>
        <v>36.997792999999994</v>
      </c>
      <c r="C374" s="76">
        <f>'[2]D-1'!S139</f>
        <v>0</v>
      </c>
      <c r="D374" s="76">
        <f>'[2]D-1'!S140</f>
        <v>45.063762109999999</v>
      </c>
      <c r="E374" s="76">
        <f>'[2]D-1'!S141</f>
        <v>0</v>
      </c>
      <c r="F374" s="76">
        <f>'[2]D-1'!S142</f>
        <v>151.20806400000001</v>
      </c>
      <c r="G374" s="77">
        <f>'[2]D-1'!S143</f>
        <v>142.20509075999999</v>
      </c>
      <c r="I374" s="12"/>
    </row>
    <row r="375" spans="1:9" ht="15" customHeight="1" x14ac:dyDescent="0.25">
      <c r="A375" s="75">
        <v>18</v>
      </c>
      <c r="B375" s="76">
        <f>'[2]D-1'!T138</f>
        <v>24.504802369999997</v>
      </c>
      <c r="C375" s="76">
        <f>'[2]D-1'!T139</f>
        <v>0</v>
      </c>
      <c r="D375" s="76">
        <f>'[2]D-1'!T140</f>
        <v>55.307300300000009</v>
      </c>
      <c r="E375" s="76">
        <f>'[2]D-1'!T141</f>
        <v>0</v>
      </c>
      <c r="F375" s="76">
        <f>'[2]D-1'!T142</f>
        <v>226.90752000000001</v>
      </c>
      <c r="G375" s="77">
        <f>'[2]D-1'!T143</f>
        <v>52.114083440000002</v>
      </c>
      <c r="I375" s="12"/>
    </row>
    <row r="376" spans="1:9" ht="15" customHeight="1" x14ac:dyDescent="0.25">
      <c r="A376" s="75">
        <v>19</v>
      </c>
      <c r="B376" s="76">
        <f>'[2]D-1'!U138</f>
        <v>32.639604230000003</v>
      </c>
      <c r="C376" s="76">
        <f>'[2]D-1'!U139</f>
        <v>0</v>
      </c>
      <c r="D376" s="76">
        <f>'[2]D-1'!U140</f>
        <v>39.858611250000003</v>
      </c>
      <c r="E376" s="76">
        <f>'[2]D-1'!U141</f>
        <v>0</v>
      </c>
      <c r="F376" s="76">
        <f>'[2]D-1'!U142</f>
        <v>188.83468800000003</v>
      </c>
      <c r="G376" s="77">
        <f>'[2]D-1'!U143</f>
        <v>134.53977498</v>
      </c>
      <c r="I376" s="12"/>
    </row>
    <row r="377" spans="1:9" ht="15" customHeight="1" x14ac:dyDescent="0.25">
      <c r="A377" s="75">
        <v>20</v>
      </c>
      <c r="B377" s="76">
        <f>'[2]D-1'!V138</f>
        <v>22.492511840000002</v>
      </c>
      <c r="C377" s="76">
        <f>'[2]D-1'!V139</f>
        <v>0</v>
      </c>
      <c r="D377" s="76">
        <f>'[2]D-1'!V140</f>
        <v>44.133789350000008</v>
      </c>
      <c r="E377" s="76">
        <f>'[2]D-1'!V141</f>
        <v>0</v>
      </c>
      <c r="F377" s="76">
        <f>'[2]D-1'!V142</f>
        <v>192.43392</v>
      </c>
      <c r="G377" s="77">
        <f>'[2]D-1'!V143</f>
        <v>103.32886961999999</v>
      </c>
      <c r="I377" s="12"/>
    </row>
    <row r="378" spans="1:9" ht="15" customHeight="1" x14ac:dyDescent="0.25">
      <c r="A378" s="75">
        <v>21</v>
      </c>
      <c r="B378" s="76">
        <f>'[2]D-1'!W138</f>
        <v>25.614973249999998</v>
      </c>
      <c r="C378" s="76">
        <f>'[2]D-1'!W139</f>
        <v>0</v>
      </c>
      <c r="D378" s="76">
        <f>'[2]D-1'!W140</f>
        <v>34.852866990000003</v>
      </c>
      <c r="E378" s="76">
        <f>'[2]D-1'!W141</f>
        <v>0</v>
      </c>
      <c r="F378" s="76">
        <f>'[2]D-1'!W142</f>
        <v>149.82643199999998</v>
      </c>
      <c r="G378" s="77">
        <f>'[2]D-1'!W143</f>
        <v>149.27302542999999</v>
      </c>
      <c r="I378" s="12"/>
    </row>
    <row r="379" spans="1:9" ht="15" customHeight="1" x14ac:dyDescent="0.25">
      <c r="A379" s="75">
        <v>22</v>
      </c>
      <c r="B379" s="76">
        <f>'[2]D-1'!X138</f>
        <v>21.826022239999997</v>
      </c>
      <c r="C379" s="76">
        <f>'[2]D-1'!X139</f>
        <v>0</v>
      </c>
      <c r="D379" s="76">
        <f>'[2]D-1'!X140</f>
        <v>52.811524479999996</v>
      </c>
      <c r="E379" s="76">
        <f>'[2]D-1'!X141</f>
        <v>0</v>
      </c>
      <c r="F379" s="76">
        <f>'[2]D-1'!X142</f>
        <v>49.246848</v>
      </c>
      <c r="G379" s="77">
        <f>'[2]D-1'!X143</f>
        <v>190.54780271999999</v>
      </c>
      <c r="I379" s="12"/>
    </row>
    <row r="380" spans="1:9" ht="15" customHeight="1" x14ac:dyDescent="0.25">
      <c r="A380" s="75">
        <v>23</v>
      </c>
      <c r="B380" s="76">
        <f>'[2]D-1'!Y138</f>
        <v>9.2261029700000012</v>
      </c>
      <c r="C380" s="76">
        <f>'[2]D-1'!Y139</f>
        <v>0</v>
      </c>
      <c r="D380" s="76">
        <f>'[2]D-1'!Y140</f>
        <v>67.837982499999995</v>
      </c>
      <c r="E380" s="76">
        <f>'[2]D-1'!Y141</f>
        <v>20.68577342</v>
      </c>
      <c r="F380" s="76">
        <f>'[2]D-1'!Y142</f>
        <v>61.807871999999996</v>
      </c>
      <c r="G380" s="77">
        <f>'[2]D-1'!Y143</f>
        <v>168.07956352999997</v>
      </c>
      <c r="I380" s="12"/>
    </row>
    <row r="381" spans="1:9" ht="15.75" customHeight="1" x14ac:dyDescent="0.25">
      <c r="A381" s="78">
        <v>24</v>
      </c>
      <c r="B381" s="76">
        <f>'[2]D-1'!Z138</f>
        <v>9.7251840000000006E-2</v>
      </c>
      <c r="C381" s="76">
        <f>'[2]D-1'!Z139</f>
        <v>0</v>
      </c>
      <c r="D381" s="76">
        <f>'[2]D-1'!Z140</f>
        <v>86.023012610000009</v>
      </c>
      <c r="E381" s="76">
        <f>'[2]D-1'!Z141</f>
        <v>53.780430429999996</v>
      </c>
      <c r="F381" s="76">
        <f>'[2]D-1'!Z142</f>
        <v>76.774656000000007</v>
      </c>
      <c r="G381" s="76">
        <f>'[2]D-1'!Z143</f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f>B2</f>
        <v>45785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f>'[2]D-1'!E10</f>
        <v>572.29</v>
      </c>
      <c r="I448" s="12"/>
    </row>
    <row r="449" spans="1:9" ht="15.75" customHeight="1" x14ac:dyDescent="0.25">
      <c r="A449" s="10"/>
      <c r="D449" s="28" t="s">
        <v>156</v>
      </c>
      <c r="E449" s="100">
        <f>'[2]D-1'!E11</f>
        <v>515.35</v>
      </c>
      <c r="I449" s="12"/>
    </row>
    <row r="450" spans="1:9" ht="15.75" customHeight="1" x14ac:dyDescent="0.25">
      <c r="A450" s="10"/>
      <c r="D450" s="28" t="s">
        <v>157</v>
      </c>
      <c r="E450" s="100">
        <f>'[2]D-1'!E12</f>
        <v>475.33</v>
      </c>
      <c r="I450" s="12"/>
    </row>
    <row r="451" spans="1:9" ht="15.75" customHeight="1" x14ac:dyDescent="0.25">
      <c r="A451" s="10"/>
      <c r="D451" s="28" t="s">
        <v>158</v>
      </c>
      <c r="E451" s="100">
        <f>'[2]D-1'!E13</f>
        <v>478.66</v>
      </c>
      <c r="I451" s="12"/>
    </row>
    <row r="452" spans="1:9" ht="15.75" customHeight="1" x14ac:dyDescent="0.25">
      <c r="A452" s="10"/>
      <c r="D452" s="28" t="s">
        <v>159</v>
      </c>
      <c r="E452" s="100">
        <f>'[2]D-1'!E14</f>
        <v>487.14</v>
      </c>
      <c r="I452" s="12"/>
    </row>
    <row r="453" spans="1:9" ht="15.75" customHeight="1" x14ac:dyDescent="0.25">
      <c r="A453" s="10"/>
      <c r="D453" s="28" t="s">
        <v>160</v>
      </c>
      <c r="E453" s="100">
        <f>'[2]D-1'!E15</f>
        <v>546.97</v>
      </c>
      <c r="I453" s="12"/>
    </row>
    <row r="454" spans="1:9" ht="15.75" customHeight="1" x14ac:dyDescent="0.25">
      <c r="A454" s="10"/>
      <c r="D454" s="28" t="s">
        <v>161</v>
      </c>
      <c r="E454" s="100">
        <f>'[2]D-1'!E16</f>
        <v>953.71</v>
      </c>
      <c r="I454" s="12"/>
    </row>
    <row r="455" spans="1:9" x14ac:dyDescent="0.25">
      <c r="A455" s="10"/>
      <c r="D455" s="28" t="s">
        <v>162</v>
      </c>
      <c r="E455" s="100">
        <f>'[2]D-1'!E17</f>
        <v>1129.6199999999999</v>
      </c>
      <c r="I455" s="12"/>
    </row>
    <row r="456" spans="1:9" x14ac:dyDescent="0.25">
      <c r="A456" s="10"/>
      <c r="D456" s="28" t="s">
        <v>163</v>
      </c>
      <c r="E456" s="100">
        <f>'[2]D-1'!E18</f>
        <v>1203.1199999999999</v>
      </c>
      <c r="I456" s="12"/>
    </row>
    <row r="457" spans="1:9" x14ac:dyDescent="0.25">
      <c r="A457" s="10"/>
      <c r="D457" s="28" t="s">
        <v>164</v>
      </c>
      <c r="E457" s="100">
        <f>'[2]D-1'!E19</f>
        <v>901.15</v>
      </c>
      <c r="I457" s="12"/>
    </row>
    <row r="458" spans="1:9" x14ac:dyDescent="0.25">
      <c r="A458" s="10"/>
      <c r="D458" s="28" t="s">
        <v>165</v>
      </c>
      <c r="E458" s="100">
        <f>'[2]D-1'!E20</f>
        <v>750.94</v>
      </c>
      <c r="I458" s="12"/>
    </row>
    <row r="459" spans="1:9" x14ac:dyDescent="0.25">
      <c r="A459" s="10"/>
      <c r="D459" s="28" t="s">
        <v>166</v>
      </c>
      <c r="E459" s="100">
        <f>'[2]D-1'!E21</f>
        <v>774.22</v>
      </c>
      <c r="I459" s="12"/>
    </row>
    <row r="460" spans="1:9" x14ac:dyDescent="0.25">
      <c r="A460" s="10"/>
      <c r="D460" s="28" t="s">
        <v>167</v>
      </c>
      <c r="E460" s="100">
        <f>'[2]D-1'!E22</f>
        <v>752.99</v>
      </c>
      <c r="I460" s="12"/>
    </row>
    <row r="461" spans="1:9" x14ac:dyDescent="0.25">
      <c r="A461" s="10"/>
      <c r="D461" s="28" t="s">
        <v>168</v>
      </c>
      <c r="E461" s="100">
        <f>'[2]D-1'!E23</f>
        <v>741.8</v>
      </c>
      <c r="I461" s="12"/>
    </row>
    <row r="462" spans="1:9" x14ac:dyDescent="0.25">
      <c r="A462" s="10"/>
      <c r="D462" s="28" t="s">
        <v>169</v>
      </c>
      <c r="E462" s="100">
        <f>'[2]D-1'!E24</f>
        <v>755.58</v>
      </c>
      <c r="I462" s="12"/>
    </row>
    <row r="463" spans="1:9" x14ac:dyDescent="0.25">
      <c r="A463" s="10"/>
      <c r="D463" s="28" t="s">
        <v>170</v>
      </c>
      <c r="E463" s="100">
        <f>'[2]D-1'!E25</f>
        <v>745.22</v>
      </c>
      <c r="I463" s="12"/>
    </row>
    <row r="464" spans="1:9" x14ac:dyDescent="0.25">
      <c r="A464" s="10"/>
      <c r="D464" s="28" t="s">
        <v>171</v>
      </c>
      <c r="E464" s="100">
        <f>'[2]D-1'!E26</f>
        <v>759.89</v>
      </c>
      <c r="I464" s="12"/>
    </row>
    <row r="465" spans="1:9" x14ac:dyDescent="0.25">
      <c r="A465" s="10"/>
      <c r="D465" s="28" t="s">
        <v>172</v>
      </c>
      <c r="E465" s="100">
        <f>'[2]D-1'!E27</f>
        <v>853.8</v>
      </c>
      <c r="I465" s="12"/>
    </row>
    <row r="466" spans="1:9" x14ac:dyDescent="0.25">
      <c r="A466" s="10"/>
      <c r="D466" s="28" t="s">
        <v>173</v>
      </c>
      <c r="E466" s="100">
        <f>'[2]D-1'!E28</f>
        <v>1030.27</v>
      </c>
      <c r="I466" s="12"/>
    </row>
    <row r="467" spans="1:9" x14ac:dyDescent="0.25">
      <c r="A467" s="10"/>
      <c r="D467" s="28" t="s">
        <v>174</v>
      </c>
      <c r="E467" s="100">
        <f>'[2]D-1'!E29</f>
        <v>1168.33</v>
      </c>
      <c r="I467" s="12"/>
    </row>
    <row r="468" spans="1:9" x14ac:dyDescent="0.25">
      <c r="A468" s="10"/>
      <c r="D468" s="28" t="s">
        <v>175</v>
      </c>
      <c r="E468" s="100">
        <f>'[2]D-1'!E30</f>
        <v>1238.68</v>
      </c>
      <c r="I468" s="12"/>
    </row>
    <row r="469" spans="1:9" x14ac:dyDescent="0.25">
      <c r="A469" s="10"/>
      <c r="D469" s="28" t="s">
        <v>176</v>
      </c>
      <c r="E469" s="100">
        <f>'[2]D-1'!E31</f>
        <v>1158.04</v>
      </c>
      <c r="I469" s="12"/>
    </row>
    <row r="470" spans="1:9" x14ac:dyDescent="0.25">
      <c r="A470" s="10"/>
      <c r="D470" s="28" t="s">
        <v>177</v>
      </c>
      <c r="E470" s="100">
        <f>'[2]D-1'!E32</f>
        <v>938.06</v>
      </c>
      <c r="I470" s="12"/>
    </row>
    <row r="471" spans="1:9" x14ac:dyDescent="0.25">
      <c r="A471" s="10"/>
      <c r="D471" s="30" t="s">
        <v>178</v>
      </c>
      <c r="E471" s="100">
        <f>'[2]D-1'!E33</f>
        <v>701.03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f>'[2]D-1'!C149</f>
        <v>0</v>
      </c>
      <c r="C516" s="76">
        <f>'[2]D-1'!D149</f>
        <v>84.937754179999999</v>
      </c>
      <c r="D516" s="76">
        <f>'[2]D-1'!E149</f>
        <v>0</v>
      </c>
      <c r="E516" s="76">
        <f>'[2]D-1'!F149</f>
        <v>94.33446545000001</v>
      </c>
      <c r="F516" s="76">
        <f>'[2]D-1'!G149</f>
        <v>0</v>
      </c>
      <c r="G516" s="76">
        <f>'[2]D-1'!H149</f>
        <v>0</v>
      </c>
      <c r="H516" s="76">
        <f>'[2]D-1'!I149</f>
        <v>118.32439767</v>
      </c>
      <c r="I516" s="105">
        <f>'[2]D-1'!J149</f>
        <v>0</v>
      </c>
    </row>
    <row r="517" spans="1:14" x14ac:dyDescent="0.25">
      <c r="A517" s="104">
        <v>2</v>
      </c>
      <c r="B517" s="76">
        <f>'[2]D-1'!C150</f>
        <v>0</v>
      </c>
      <c r="C517" s="76">
        <f>'[2]D-1'!D150</f>
        <v>84.92498080999998</v>
      </c>
      <c r="D517" s="76">
        <f>'[2]D-1'!E150</f>
        <v>0</v>
      </c>
      <c r="E517" s="76">
        <f>'[2]D-1'!F150</f>
        <v>0.42317725</v>
      </c>
      <c r="F517" s="76">
        <f>'[2]D-1'!G150</f>
        <v>0</v>
      </c>
      <c r="G517" s="76">
        <f>'[2]D-1'!H150</f>
        <v>0</v>
      </c>
      <c r="H517" s="76">
        <f>'[2]D-1'!I150</f>
        <v>142.76447921999997</v>
      </c>
      <c r="I517" s="105">
        <f>'[2]D-1'!J150</f>
        <v>0</v>
      </c>
    </row>
    <row r="518" spans="1:14" x14ac:dyDescent="0.25">
      <c r="A518" s="104">
        <v>3</v>
      </c>
      <c r="B518" s="76">
        <f>'[2]D-1'!C151</f>
        <v>0</v>
      </c>
      <c r="C518" s="76">
        <f>'[2]D-1'!D151</f>
        <v>84.918594130000002</v>
      </c>
      <c r="D518" s="76">
        <f>'[2]D-1'!E151</f>
        <v>0</v>
      </c>
      <c r="E518" s="76">
        <f>'[2]D-1'!F151</f>
        <v>0</v>
      </c>
      <c r="F518" s="76">
        <f>'[2]D-1'!G151</f>
        <v>0</v>
      </c>
      <c r="G518" s="76">
        <f>'[2]D-1'!H151</f>
        <v>0</v>
      </c>
      <c r="H518" s="76">
        <f>'[2]D-1'!I151</f>
        <v>130.46016963999998</v>
      </c>
      <c r="I518" s="105">
        <f>'[2]D-1'!J151</f>
        <v>0</v>
      </c>
    </row>
    <row r="519" spans="1:14" x14ac:dyDescent="0.25">
      <c r="A519" s="104">
        <v>4</v>
      </c>
      <c r="B519" s="76">
        <f>'[2]D-1'!C152</f>
        <v>0</v>
      </c>
      <c r="C519" s="76">
        <f>'[2]D-1'!D152</f>
        <v>84.928055879999988</v>
      </c>
      <c r="D519" s="76">
        <f>'[2]D-1'!E152</f>
        <v>0</v>
      </c>
      <c r="E519" s="76">
        <f>'[2]D-1'!F152</f>
        <v>0</v>
      </c>
      <c r="F519" s="76">
        <f>'[2]D-1'!G152</f>
        <v>0</v>
      </c>
      <c r="G519" s="76">
        <f>'[2]D-1'!H152</f>
        <v>0</v>
      </c>
      <c r="H519" s="76">
        <f>'[2]D-1'!I152</f>
        <v>142.28405835999999</v>
      </c>
      <c r="I519" s="105">
        <f>'[2]D-1'!J152</f>
        <v>0</v>
      </c>
    </row>
    <row r="520" spans="1:14" x14ac:dyDescent="0.25">
      <c r="A520" s="104">
        <v>5</v>
      </c>
      <c r="B520" s="76">
        <f>'[2]D-1'!C153</f>
        <v>0</v>
      </c>
      <c r="C520" s="76">
        <f>'[2]D-1'!D153</f>
        <v>84.904638029999987</v>
      </c>
      <c r="D520" s="76">
        <f>'[2]D-1'!E153</f>
        <v>0</v>
      </c>
      <c r="E520" s="76">
        <f>'[2]D-1'!F153</f>
        <v>0</v>
      </c>
      <c r="F520" s="76">
        <f>'[2]D-1'!G153</f>
        <v>0</v>
      </c>
      <c r="G520" s="76">
        <f>'[2]D-1'!H153</f>
        <v>0</v>
      </c>
      <c r="H520" s="76">
        <f>'[2]D-1'!I153</f>
        <v>143.73915880000001</v>
      </c>
      <c r="I520" s="105">
        <f>'[2]D-1'!J153</f>
        <v>0</v>
      </c>
    </row>
    <row r="521" spans="1:14" x14ac:dyDescent="0.25">
      <c r="A521" s="104">
        <v>6</v>
      </c>
      <c r="B521" s="76">
        <f>'[2]D-1'!C154</f>
        <v>1.4549822800000001</v>
      </c>
      <c r="C521" s="76">
        <f>'[2]D-1'!D154</f>
        <v>85.110904410000003</v>
      </c>
      <c r="D521" s="76">
        <f>'[2]D-1'!E154</f>
        <v>0</v>
      </c>
      <c r="E521" s="76">
        <f>'[2]D-1'!F154</f>
        <v>0</v>
      </c>
      <c r="F521" s="76">
        <f>'[2]D-1'!G154</f>
        <v>0</v>
      </c>
      <c r="G521" s="76">
        <f>'[2]D-1'!H154</f>
        <v>0</v>
      </c>
      <c r="H521" s="76">
        <f>'[2]D-1'!I154</f>
        <v>137.82189219999998</v>
      </c>
      <c r="I521" s="105">
        <f>'[2]D-1'!J154</f>
        <v>0</v>
      </c>
    </row>
    <row r="522" spans="1:14" x14ac:dyDescent="0.25">
      <c r="A522" s="104">
        <v>7</v>
      </c>
      <c r="B522" s="76">
        <f>'[2]D-1'!C155</f>
        <v>94.140735890000002</v>
      </c>
      <c r="C522" s="76">
        <f>'[2]D-1'!D155</f>
        <v>94.973134310000006</v>
      </c>
      <c r="D522" s="76">
        <f>'[2]D-1'!E155</f>
        <v>0</v>
      </c>
      <c r="E522" s="76">
        <f>'[2]D-1'!F155</f>
        <v>0</v>
      </c>
      <c r="F522" s="76">
        <f>'[2]D-1'!G155</f>
        <v>0</v>
      </c>
      <c r="G522" s="76">
        <f>'[2]D-1'!H155</f>
        <v>0</v>
      </c>
      <c r="H522" s="76">
        <f>'[2]D-1'!I155</f>
        <v>129.25663373999998</v>
      </c>
      <c r="I522" s="105">
        <f>'[2]D-1'!J155</f>
        <v>0</v>
      </c>
    </row>
    <row r="523" spans="1:14" x14ac:dyDescent="0.25">
      <c r="A523" s="104">
        <v>8</v>
      </c>
      <c r="B523" s="76">
        <f>'[2]D-1'!C156</f>
        <v>94.607200710000001</v>
      </c>
      <c r="C523" s="76">
        <f>'[2]D-1'!D156</f>
        <v>94.968166889999992</v>
      </c>
      <c r="D523" s="76">
        <f>'[2]D-1'!E156</f>
        <v>0</v>
      </c>
      <c r="E523" s="76">
        <f>'[2]D-1'!F156</f>
        <v>0</v>
      </c>
      <c r="F523" s="76">
        <f>'[2]D-1'!G156</f>
        <v>0</v>
      </c>
      <c r="G523" s="76">
        <f>'[2]D-1'!H156</f>
        <v>0</v>
      </c>
      <c r="H523" s="76">
        <f>'[2]D-1'!I156</f>
        <v>116.01986767999999</v>
      </c>
      <c r="I523" s="105">
        <f>'[2]D-1'!J156</f>
        <v>0</v>
      </c>
      <c r="N523" s="106"/>
    </row>
    <row r="524" spans="1:14" x14ac:dyDescent="0.25">
      <c r="A524" s="104">
        <v>9</v>
      </c>
      <c r="B524" s="76">
        <f>'[2]D-1'!C157</f>
        <v>94.624231870000003</v>
      </c>
      <c r="C524" s="76">
        <f>'[2]D-1'!D157</f>
        <v>94.945931750000014</v>
      </c>
      <c r="D524" s="76">
        <f>'[2]D-1'!E157</f>
        <v>0</v>
      </c>
      <c r="E524" s="76">
        <f>'[2]D-1'!F157</f>
        <v>0</v>
      </c>
      <c r="F524" s="76">
        <f>'[2]D-1'!G157</f>
        <v>0</v>
      </c>
      <c r="G524" s="76">
        <f>'[2]D-1'!H157</f>
        <v>0</v>
      </c>
      <c r="H524" s="76">
        <f>'[2]D-1'!I157</f>
        <v>114.59137844000001</v>
      </c>
      <c r="I524" s="105">
        <f>'[2]D-1'!J157</f>
        <v>0</v>
      </c>
    </row>
    <row r="525" spans="1:14" x14ac:dyDescent="0.25">
      <c r="A525" s="104">
        <v>10</v>
      </c>
      <c r="B525" s="76">
        <f>'[2]D-1'!C158</f>
        <v>97.436740280000009</v>
      </c>
      <c r="C525" s="76">
        <f>'[2]D-1'!D158</f>
        <v>97.706400480000013</v>
      </c>
      <c r="D525" s="76">
        <f>'[2]D-1'!E158</f>
        <v>0</v>
      </c>
      <c r="E525" s="76">
        <f>'[2]D-1'!F158</f>
        <v>0</v>
      </c>
      <c r="F525" s="76">
        <f>'[2]D-1'!G158</f>
        <v>0</v>
      </c>
      <c r="G525" s="76">
        <f>'[2]D-1'!H158</f>
        <v>0</v>
      </c>
      <c r="H525" s="76">
        <f>'[2]D-1'!I158</f>
        <v>115.18250190999998</v>
      </c>
      <c r="I525" s="105">
        <f>'[2]D-1'!J158</f>
        <v>0</v>
      </c>
    </row>
    <row r="526" spans="1:14" x14ac:dyDescent="0.25">
      <c r="A526" s="104">
        <v>11</v>
      </c>
      <c r="B526" s="76">
        <f>'[2]D-1'!C159</f>
        <v>63.791428290000006</v>
      </c>
      <c r="C526" s="76">
        <f>'[2]D-1'!D159</f>
        <v>94.985907679999997</v>
      </c>
      <c r="D526" s="76">
        <f>'[2]D-1'!E159</f>
        <v>0</v>
      </c>
      <c r="E526" s="76">
        <f>'[2]D-1'!F159</f>
        <v>0</v>
      </c>
      <c r="F526" s="76">
        <f>'[2]D-1'!G159</f>
        <v>0</v>
      </c>
      <c r="G526" s="76">
        <f>'[2]D-1'!H159</f>
        <v>0</v>
      </c>
      <c r="H526" s="76">
        <f>'[2]D-1'!I159</f>
        <v>107.12356587999999</v>
      </c>
      <c r="I526" s="105">
        <f>'[2]D-1'!J159</f>
        <v>0</v>
      </c>
    </row>
    <row r="527" spans="1:14" x14ac:dyDescent="0.25">
      <c r="A527" s="104">
        <v>12</v>
      </c>
      <c r="B527" s="76">
        <f>'[2]D-1'!C160</f>
        <v>0</v>
      </c>
      <c r="C527" s="76">
        <f>'[2]D-1'!D160</f>
        <v>94.983778790000002</v>
      </c>
      <c r="D527" s="76">
        <f>'[2]D-1'!E160</f>
        <v>0</v>
      </c>
      <c r="E527" s="76">
        <f>'[2]D-1'!F160</f>
        <v>0</v>
      </c>
      <c r="F527" s="76">
        <f>'[2]D-1'!G160</f>
        <v>0</v>
      </c>
      <c r="G527" s="76">
        <f>'[2]D-1'!H160</f>
        <v>0</v>
      </c>
      <c r="H527" s="76">
        <f>'[2]D-1'!I160</f>
        <v>143.7969938</v>
      </c>
      <c r="I527" s="105">
        <f>'[2]D-1'!J160</f>
        <v>0</v>
      </c>
    </row>
    <row r="528" spans="1:14" x14ac:dyDescent="0.25">
      <c r="A528" s="104">
        <v>13</v>
      </c>
      <c r="B528" s="76">
        <f>'[2]D-1'!C161</f>
        <v>0</v>
      </c>
      <c r="C528" s="76">
        <f>'[2]D-1'!D161</f>
        <v>89.96147612</v>
      </c>
      <c r="D528" s="76">
        <f>'[2]D-1'!E161</f>
        <v>0</v>
      </c>
      <c r="E528" s="76">
        <f>'[2]D-1'!F161</f>
        <v>0</v>
      </c>
      <c r="F528" s="76">
        <f>'[2]D-1'!G161</f>
        <v>0</v>
      </c>
      <c r="G528" s="76">
        <f>'[2]D-1'!H161</f>
        <v>0</v>
      </c>
      <c r="H528" s="76">
        <f>'[2]D-1'!I161</f>
        <v>119.38103975</v>
      </c>
      <c r="I528" s="105">
        <f>'[2]D-1'!J161</f>
        <v>0</v>
      </c>
    </row>
    <row r="529" spans="1:9" x14ac:dyDescent="0.25">
      <c r="A529" s="104">
        <v>14</v>
      </c>
      <c r="B529" s="76">
        <f>'[2]D-1'!C162</f>
        <v>0</v>
      </c>
      <c r="C529" s="76">
        <f>'[2]D-1'!D162</f>
        <v>94.94001815</v>
      </c>
      <c r="D529" s="76">
        <f>'[2]D-1'!E162</f>
        <v>0</v>
      </c>
      <c r="E529" s="76">
        <f>'[2]D-1'!F162</f>
        <v>0</v>
      </c>
      <c r="F529" s="76">
        <f>'[2]D-1'!G162</f>
        <v>0</v>
      </c>
      <c r="G529" s="76">
        <f>'[2]D-1'!H162</f>
        <v>0</v>
      </c>
      <c r="H529" s="76">
        <f>'[2]D-1'!I162</f>
        <v>114.43987198999999</v>
      </c>
      <c r="I529" s="105">
        <f>'[2]D-1'!J162</f>
        <v>0</v>
      </c>
    </row>
    <row r="530" spans="1:9" x14ac:dyDescent="0.25">
      <c r="A530" s="104">
        <v>15</v>
      </c>
      <c r="B530" s="76">
        <f>'[2]D-1'!C163</f>
        <v>0</v>
      </c>
      <c r="C530" s="76">
        <f>'[2]D-1'!D163</f>
        <v>95.035345390000003</v>
      </c>
      <c r="D530" s="76">
        <f>'[2]D-1'!E163</f>
        <v>0</v>
      </c>
      <c r="E530" s="76">
        <f>'[2]D-1'!F163</f>
        <v>0</v>
      </c>
      <c r="F530" s="76">
        <f>'[2]D-1'!G163</f>
        <v>0</v>
      </c>
      <c r="G530" s="76">
        <f>'[2]D-1'!H163</f>
        <v>0</v>
      </c>
      <c r="H530" s="76">
        <f>'[2]D-1'!I163</f>
        <v>112.62427848000002</v>
      </c>
      <c r="I530" s="105">
        <f>'[2]D-1'!J163</f>
        <v>0</v>
      </c>
    </row>
    <row r="531" spans="1:9" x14ac:dyDescent="0.25">
      <c r="A531" s="104">
        <v>16</v>
      </c>
      <c r="B531" s="76">
        <f>'[2]D-1'!C164</f>
        <v>0</v>
      </c>
      <c r="C531" s="76">
        <f>'[2]D-1'!D164</f>
        <v>94.981649900000008</v>
      </c>
      <c r="D531" s="76">
        <f>'[2]D-1'!E164</f>
        <v>0</v>
      </c>
      <c r="E531" s="76">
        <f>'[2]D-1'!F164</f>
        <v>0</v>
      </c>
      <c r="F531" s="76">
        <f>'[2]D-1'!G164</f>
        <v>0</v>
      </c>
      <c r="G531" s="76">
        <f>'[2]D-1'!H164</f>
        <v>0</v>
      </c>
      <c r="H531" s="76">
        <f>'[2]D-1'!I164</f>
        <v>129.62812610999998</v>
      </c>
      <c r="I531" s="105">
        <f>'[2]D-1'!J164</f>
        <v>0</v>
      </c>
    </row>
    <row r="532" spans="1:9" x14ac:dyDescent="0.25">
      <c r="A532" s="104">
        <v>17</v>
      </c>
      <c r="B532" s="76">
        <f>'[2]D-1'!C165</f>
        <v>3.8208955800000002</v>
      </c>
      <c r="C532" s="76">
        <f>'[2]D-1'!D165</f>
        <v>94.984488420000019</v>
      </c>
      <c r="D532" s="76">
        <f>'[2]D-1'!E165</f>
        <v>0</v>
      </c>
      <c r="E532" s="76">
        <f>'[2]D-1'!F165</f>
        <v>0</v>
      </c>
      <c r="F532" s="76">
        <f>'[2]D-1'!G165</f>
        <v>0</v>
      </c>
      <c r="G532" s="76">
        <f>'[2]D-1'!H165</f>
        <v>0</v>
      </c>
      <c r="H532" s="76">
        <f>'[2]D-1'!I165</f>
        <v>125.0403551</v>
      </c>
      <c r="I532" s="105">
        <f>'[2]D-1'!J165</f>
        <v>0</v>
      </c>
    </row>
    <row r="533" spans="1:9" x14ac:dyDescent="0.25">
      <c r="A533" s="104">
        <v>18</v>
      </c>
      <c r="B533" s="76">
        <f>'[2]D-1'!C166</f>
        <v>84.552423970000007</v>
      </c>
      <c r="C533" s="76">
        <f>'[2]D-1'!D166</f>
        <v>85.002094159999999</v>
      </c>
      <c r="D533" s="76">
        <f>'[2]D-1'!E166</f>
        <v>3.5822226599999998</v>
      </c>
      <c r="E533" s="76">
        <f>'[2]D-1'!F166</f>
        <v>0</v>
      </c>
      <c r="F533" s="76">
        <f>'[2]D-1'!G166</f>
        <v>0</v>
      </c>
      <c r="G533" s="76">
        <f>'[2]D-1'!H166</f>
        <v>0</v>
      </c>
      <c r="H533" s="76">
        <f>'[2]D-1'!I166</f>
        <v>116.91968109000001</v>
      </c>
      <c r="I533" s="105">
        <f>'[2]D-1'!J166</f>
        <v>0</v>
      </c>
    </row>
    <row r="534" spans="1:9" x14ac:dyDescent="0.25">
      <c r="A534" s="104">
        <v>19</v>
      </c>
      <c r="B534" s="76">
        <f>'[2]D-1'!C167</f>
        <v>91.312142480000006</v>
      </c>
      <c r="C534" s="76">
        <f>'[2]D-1'!D167</f>
        <v>91.58487774999999</v>
      </c>
      <c r="D534" s="76">
        <f>'[2]D-1'!E167</f>
        <v>91.334141080000009</v>
      </c>
      <c r="E534" s="76">
        <f>'[2]D-1'!F167</f>
        <v>0</v>
      </c>
      <c r="F534" s="76">
        <f>'[2]D-1'!G167</f>
        <v>0</v>
      </c>
      <c r="G534" s="76">
        <f>'[2]D-1'!H167</f>
        <v>0</v>
      </c>
      <c r="H534" s="76">
        <f>'[2]D-1'!I167</f>
        <v>127.88952766</v>
      </c>
      <c r="I534" s="105">
        <f>'[2]D-1'!J167</f>
        <v>24.053332100000002</v>
      </c>
    </row>
    <row r="535" spans="1:9" x14ac:dyDescent="0.25">
      <c r="A535" s="104">
        <v>20</v>
      </c>
      <c r="B535" s="76">
        <f>'[2]D-1'!C168</f>
        <v>94.716010960000006</v>
      </c>
      <c r="C535" s="76">
        <f>'[2]D-1'!D168</f>
        <v>95.002465759999993</v>
      </c>
      <c r="D535" s="76">
        <f>'[2]D-1'!E168</f>
        <v>94.803059140000002</v>
      </c>
      <c r="E535" s="76">
        <f>'[2]D-1'!F168</f>
        <v>0</v>
      </c>
      <c r="F535" s="76">
        <f>'[2]D-1'!G168</f>
        <v>0</v>
      </c>
      <c r="G535" s="76">
        <f>'[2]D-1'!H168</f>
        <v>0</v>
      </c>
      <c r="H535" s="76">
        <f>'[2]D-1'!I168</f>
        <v>130.74828025000002</v>
      </c>
      <c r="I535" s="105">
        <f>'[2]D-1'!J168</f>
        <v>126.77008315</v>
      </c>
    </row>
    <row r="536" spans="1:9" x14ac:dyDescent="0.25">
      <c r="A536" s="104">
        <v>21</v>
      </c>
      <c r="B536" s="76">
        <f>'[2]D-1'!C169</f>
        <v>98.402549530000016</v>
      </c>
      <c r="C536" s="76">
        <f>'[2]D-1'!D169</f>
        <v>98.807985979999998</v>
      </c>
      <c r="D536" s="76">
        <f>'[2]D-1'!E169</f>
        <v>98.580430630000009</v>
      </c>
      <c r="E536" s="76">
        <f>'[2]D-1'!F169</f>
        <v>0</v>
      </c>
      <c r="F536" s="76">
        <f>'[2]D-1'!G169</f>
        <v>0</v>
      </c>
      <c r="G536" s="76">
        <f>'[2]D-1'!H169</f>
        <v>0</v>
      </c>
      <c r="H536" s="76">
        <f>'[2]D-1'!I169</f>
        <v>128.20637835000002</v>
      </c>
      <c r="I536" s="105">
        <f>'[2]D-1'!J169</f>
        <v>141.7642529</v>
      </c>
    </row>
    <row r="537" spans="1:9" x14ac:dyDescent="0.25">
      <c r="A537" s="104">
        <v>22</v>
      </c>
      <c r="B537" s="76">
        <f>'[2]D-1'!C170</f>
        <v>99.663802260000011</v>
      </c>
      <c r="C537" s="76">
        <f>'[2]D-1'!D170</f>
        <v>100.04676701999999</v>
      </c>
      <c r="D537" s="76">
        <f>'[2]D-1'!E170</f>
        <v>99.768827799999997</v>
      </c>
      <c r="E537" s="76">
        <f>'[2]D-1'!F170</f>
        <v>0</v>
      </c>
      <c r="F537" s="76">
        <f>'[2]D-1'!G170</f>
        <v>0</v>
      </c>
      <c r="G537" s="76">
        <f>'[2]D-1'!H170</f>
        <v>0</v>
      </c>
      <c r="H537" s="76">
        <f>'[2]D-1'!I170</f>
        <v>111.60418245000001</v>
      </c>
      <c r="I537" s="105">
        <f>'[2]D-1'!J170</f>
        <v>137.03987771999999</v>
      </c>
    </row>
    <row r="538" spans="1:9" x14ac:dyDescent="0.25">
      <c r="A538" s="104">
        <v>23</v>
      </c>
      <c r="B538" s="76">
        <f>'[2]D-1'!C171</f>
        <v>95.044334059999997</v>
      </c>
      <c r="C538" s="76">
        <f>'[2]D-1'!D171</f>
        <v>95.11245873</v>
      </c>
      <c r="D538" s="76">
        <f>'[2]D-1'!E171</f>
        <v>0.25073666</v>
      </c>
      <c r="E538" s="76">
        <f>'[2]D-1'!F171</f>
        <v>0</v>
      </c>
      <c r="F538" s="76">
        <f>'[2]D-1'!G171</f>
        <v>0</v>
      </c>
      <c r="G538" s="76">
        <f>'[2]D-1'!H171</f>
        <v>0</v>
      </c>
      <c r="H538" s="76">
        <f>'[2]D-1'!I171</f>
        <v>117.90642442000001</v>
      </c>
      <c r="I538" s="105">
        <f>'[2]D-1'!J171</f>
        <v>125.74182635000001</v>
      </c>
    </row>
    <row r="539" spans="1:9" x14ac:dyDescent="0.25">
      <c r="A539" s="107">
        <v>24</v>
      </c>
      <c r="B539" s="108">
        <f>'[2]D-1'!C172</f>
        <v>79.35294983</v>
      </c>
      <c r="C539" s="108">
        <f>'[2]D-1'!D172</f>
        <v>94.901461470000001</v>
      </c>
      <c r="D539" s="108">
        <f>'[2]D-1'!E172</f>
        <v>0</v>
      </c>
      <c r="E539" s="108">
        <f>'[2]D-1'!F172</f>
        <v>0</v>
      </c>
      <c r="F539" s="108">
        <f>'[2]D-1'!G172</f>
        <v>0</v>
      </c>
      <c r="G539" s="108">
        <f>'[2]D-1'!H172</f>
        <v>0</v>
      </c>
      <c r="H539" s="108">
        <f>'[2]D-1'!I172</f>
        <v>108.32568253000001</v>
      </c>
      <c r="I539" s="109">
        <f>'[2]D-1'!J172</f>
        <v>18.796023290000001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f t="shared" ref="B544:I544" si="7">SUM(B516:B539)</f>
        <v>1092.92042799</v>
      </c>
      <c r="C544" s="111">
        <f t="shared" si="7"/>
        <v>2212.6493361900002</v>
      </c>
      <c r="D544" s="111">
        <f t="shared" si="7"/>
        <v>388.31941797000002</v>
      </c>
      <c r="E544" s="111">
        <f t="shared" si="7"/>
        <v>94.757642700000005</v>
      </c>
      <c r="F544" s="111">
        <f t="shared" si="7"/>
        <v>0</v>
      </c>
      <c r="G544" s="111">
        <f t="shared" si="7"/>
        <v>0</v>
      </c>
      <c r="H544" s="111">
        <f t="shared" si="7"/>
        <v>2984.0789255199993</v>
      </c>
      <c r="I544" s="111">
        <f t="shared" si="7"/>
        <v>574.16539551000005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408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f>'[2]W-1'!B16</f>
        <v>70</v>
      </c>
      <c r="C557" s="117">
        <f>'[2]W-1'!C16</f>
        <v>75</v>
      </c>
      <c r="D557" s="117">
        <f>'[2]W-1'!D16</f>
        <v>0</v>
      </c>
      <c r="E557" s="117">
        <f>'[2]W-1'!E16</f>
        <v>0</v>
      </c>
      <c r="F557" s="117">
        <f>'[2]W-1'!F16</f>
        <v>0</v>
      </c>
      <c r="G557" s="117">
        <f>'[2]W-1'!G16</f>
        <v>0</v>
      </c>
      <c r="H557" s="118">
        <f t="shared" ref="H557:H580" si="8">SUM(B557:G557)</f>
        <v>145</v>
      </c>
      <c r="I557" s="112"/>
    </row>
    <row r="558" spans="1:9" x14ac:dyDescent="0.25">
      <c r="A558" s="116">
        <v>2</v>
      </c>
      <c r="B558" s="117">
        <f>'[2]W-1'!B17</f>
        <v>70</v>
      </c>
      <c r="C558" s="117">
        <f>'[2]W-1'!C17</f>
        <v>75</v>
      </c>
      <c r="D558" s="117">
        <f>'[2]W-1'!D17</f>
        <v>0</v>
      </c>
      <c r="E558" s="117">
        <f>'[2]W-1'!E17</f>
        <v>0</v>
      </c>
      <c r="F558" s="117">
        <f>'[2]W-1'!F17</f>
        <v>0</v>
      </c>
      <c r="G558" s="117">
        <f>'[2]W-1'!G17</f>
        <v>0</v>
      </c>
      <c r="H558" s="118">
        <f t="shared" si="8"/>
        <v>145</v>
      </c>
      <c r="I558" s="112"/>
    </row>
    <row r="559" spans="1:9" x14ac:dyDescent="0.25">
      <c r="A559" s="116">
        <v>3</v>
      </c>
      <c r="B559" s="117">
        <f>'[2]W-1'!B18</f>
        <v>70</v>
      </c>
      <c r="C559" s="117">
        <f>'[2]W-1'!C18</f>
        <v>75</v>
      </c>
      <c r="D559" s="117">
        <f>'[2]W-1'!D18</f>
        <v>0</v>
      </c>
      <c r="E559" s="117">
        <f>'[2]W-1'!E18</f>
        <v>0</v>
      </c>
      <c r="F559" s="117">
        <f>'[2]W-1'!F18</f>
        <v>0</v>
      </c>
      <c r="G559" s="117">
        <f>'[2]W-1'!G18</f>
        <v>0</v>
      </c>
      <c r="H559" s="118">
        <f t="shared" si="8"/>
        <v>145</v>
      </c>
      <c r="I559" s="112"/>
    </row>
    <row r="560" spans="1:9" x14ac:dyDescent="0.25">
      <c r="A560" s="116">
        <v>4</v>
      </c>
      <c r="B560" s="117">
        <f>'[2]W-1'!B19</f>
        <v>70</v>
      </c>
      <c r="C560" s="117">
        <f>'[2]W-1'!C19</f>
        <v>75</v>
      </c>
      <c r="D560" s="117">
        <f>'[2]W-1'!D19</f>
        <v>0</v>
      </c>
      <c r="E560" s="117">
        <f>'[2]W-1'!E19</f>
        <v>0</v>
      </c>
      <c r="F560" s="117">
        <f>'[2]W-1'!F19</f>
        <v>0</v>
      </c>
      <c r="G560" s="117">
        <f>'[2]W-1'!G19</f>
        <v>0</v>
      </c>
      <c r="H560" s="118">
        <f t="shared" si="8"/>
        <v>145</v>
      </c>
      <c r="I560" s="112"/>
    </row>
    <row r="561" spans="1:9" x14ac:dyDescent="0.25">
      <c r="A561" s="116">
        <v>5</v>
      </c>
      <c r="B561" s="117">
        <f>'[2]W-1'!B20</f>
        <v>70</v>
      </c>
      <c r="C561" s="117">
        <f>'[2]W-1'!C20</f>
        <v>75</v>
      </c>
      <c r="D561" s="117">
        <f>'[2]W-1'!D20</f>
        <v>0</v>
      </c>
      <c r="E561" s="117">
        <f>'[2]W-1'!E20</f>
        <v>0</v>
      </c>
      <c r="F561" s="117">
        <f>'[2]W-1'!F20</f>
        <v>0</v>
      </c>
      <c r="G561" s="117">
        <f>'[2]W-1'!G20</f>
        <v>0</v>
      </c>
      <c r="H561" s="118">
        <f t="shared" si="8"/>
        <v>145</v>
      </c>
      <c r="I561" s="112"/>
    </row>
    <row r="562" spans="1:9" x14ac:dyDescent="0.25">
      <c r="A562" s="116">
        <v>6</v>
      </c>
      <c r="B562" s="117">
        <f>'[2]W-1'!B21</f>
        <v>70</v>
      </c>
      <c r="C562" s="117">
        <f>'[2]W-1'!C21</f>
        <v>75</v>
      </c>
      <c r="D562" s="117">
        <f>'[2]W-1'!D21</f>
        <v>0</v>
      </c>
      <c r="E562" s="117">
        <f>'[2]W-1'!E21</f>
        <v>0</v>
      </c>
      <c r="F562" s="117">
        <f>'[2]W-1'!F21</f>
        <v>0</v>
      </c>
      <c r="G562" s="117">
        <f>'[2]W-1'!G21</f>
        <v>0</v>
      </c>
      <c r="H562" s="118">
        <f t="shared" si="8"/>
        <v>145</v>
      </c>
      <c r="I562" s="112"/>
    </row>
    <row r="563" spans="1:9" x14ac:dyDescent="0.25">
      <c r="A563" s="116">
        <v>7</v>
      </c>
      <c r="B563" s="117">
        <f>'[2]W-1'!B22</f>
        <v>75</v>
      </c>
      <c r="C563" s="117">
        <f>'[2]W-1'!C22</f>
        <v>70</v>
      </c>
      <c r="D563" s="117">
        <f>'[2]W-1'!D22</f>
        <v>0</v>
      </c>
      <c r="E563" s="117">
        <f>'[2]W-1'!E22</f>
        <v>0</v>
      </c>
      <c r="F563" s="117">
        <f>'[2]W-1'!F22</f>
        <v>0</v>
      </c>
      <c r="G563" s="117">
        <f>'[2]W-1'!G22</f>
        <v>0</v>
      </c>
      <c r="H563" s="118">
        <f t="shared" si="8"/>
        <v>145</v>
      </c>
      <c r="I563" s="112"/>
    </row>
    <row r="564" spans="1:9" x14ac:dyDescent="0.25">
      <c r="A564" s="116">
        <v>8</v>
      </c>
      <c r="B564" s="117">
        <f>'[2]W-1'!B23</f>
        <v>75</v>
      </c>
      <c r="C564" s="117">
        <f>'[2]W-1'!C23</f>
        <v>70</v>
      </c>
      <c r="D564" s="117">
        <f>'[2]W-1'!D23</f>
        <v>0</v>
      </c>
      <c r="E564" s="117">
        <f>'[2]W-1'!E23</f>
        <v>0</v>
      </c>
      <c r="F564" s="117">
        <f>'[2]W-1'!F23</f>
        <v>0</v>
      </c>
      <c r="G564" s="117">
        <f>'[2]W-1'!G23</f>
        <v>0</v>
      </c>
      <c r="H564" s="118">
        <f t="shared" si="8"/>
        <v>145</v>
      </c>
      <c r="I564" s="112"/>
    </row>
    <row r="565" spans="1:9" x14ac:dyDescent="0.25">
      <c r="A565" s="116">
        <v>9</v>
      </c>
      <c r="B565" s="117">
        <f>'[2]W-1'!B24</f>
        <v>75</v>
      </c>
      <c r="C565" s="117">
        <f>'[2]W-1'!C24</f>
        <v>70</v>
      </c>
      <c r="D565" s="117">
        <f>'[2]W-1'!D24</f>
        <v>0</v>
      </c>
      <c r="E565" s="117">
        <f>'[2]W-1'!E24</f>
        <v>0</v>
      </c>
      <c r="F565" s="117">
        <f>'[2]W-1'!F24</f>
        <v>0</v>
      </c>
      <c r="G565" s="117">
        <f>'[2]W-1'!G24</f>
        <v>0</v>
      </c>
      <c r="H565" s="118">
        <f t="shared" si="8"/>
        <v>145</v>
      </c>
      <c r="I565" s="112"/>
    </row>
    <row r="566" spans="1:9" x14ac:dyDescent="0.25">
      <c r="A566" s="116">
        <v>10</v>
      </c>
      <c r="B566" s="117">
        <f>'[2]W-1'!B25</f>
        <v>70</v>
      </c>
      <c r="C566" s="117">
        <f>'[2]W-1'!C25</f>
        <v>75</v>
      </c>
      <c r="D566" s="117">
        <f>'[2]W-1'!D25</f>
        <v>0</v>
      </c>
      <c r="E566" s="117">
        <f>'[2]W-1'!E25</f>
        <v>0</v>
      </c>
      <c r="F566" s="117">
        <f>'[2]W-1'!F25</f>
        <v>0</v>
      </c>
      <c r="G566" s="117">
        <f>'[2]W-1'!G25</f>
        <v>0</v>
      </c>
      <c r="H566" s="118">
        <f t="shared" si="8"/>
        <v>145</v>
      </c>
      <c r="I566" s="112"/>
    </row>
    <row r="567" spans="1:9" x14ac:dyDescent="0.25">
      <c r="A567" s="116">
        <v>11</v>
      </c>
      <c r="B567" s="117">
        <f>'[2]W-1'!B26</f>
        <v>70</v>
      </c>
      <c r="C567" s="117">
        <f>'[2]W-1'!C26</f>
        <v>75</v>
      </c>
      <c r="D567" s="117">
        <f>'[2]W-1'!D26</f>
        <v>0</v>
      </c>
      <c r="E567" s="117">
        <f>'[2]W-1'!E26</f>
        <v>0</v>
      </c>
      <c r="F567" s="117">
        <f>'[2]W-1'!F26</f>
        <v>0</v>
      </c>
      <c r="G567" s="117">
        <f>'[2]W-1'!G26</f>
        <v>0</v>
      </c>
      <c r="H567" s="118">
        <f t="shared" si="8"/>
        <v>145</v>
      </c>
      <c r="I567" s="112"/>
    </row>
    <row r="568" spans="1:9" x14ac:dyDescent="0.25">
      <c r="A568" s="116">
        <v>12</v>
      </c>
      <c r="B568" s="117">
        <f>'[2]W-1'!B27</f>
        <v>70</v>
      </c>
      <c r="C568" s="117">
        <f>'[2]W-1'!C27</f>
        <v>75</v>
      </c>
      <c r="D568" s="117">
        <f>'[2]W-1'!D27</f>
        <v>0</v>
      </c>
      <c r="E568" s="117">
        <f>'[2]W-1'!E27</f>
        <v>0</v>
      </c>
      <c r="F568" s="117">
        <f>'[2]W-1'!F27</f>
        <v>0</v>
      </c>
      <c r="G568" s="117">
        <f>'[2]W-1'!G27</f>
        <v>0</v>
      </c>
      <c r="H568" s="118">
        <f t="shared" si="8"/>
        <v>145</v>
      </c>
      <c r="I568" s="112"/>
    </row>
    <row r="569" spans="1:9" x14ac:dyDescent="0.25">
      <c r="A569" s="116">
        <v>13</v>
      </c>
      <c r="B569" s="117">
        <f>'[2]W-1'!B28</f>
        <v>70</v>
      </c>
      <c r="C569" s="117">
        <f>'[2]W-1'!C28</f>
        <v>75</v>
      </c>
      <c r="D569" s="117">
        <f>'[2]W-1'!D28</f>
        <v>0</v>
      </c>
      <c r="E569" s="117">
        <f>'[2]W-1'!E28</f>
        <v>0</v>
      </c>
      <c r="F569" s="117">
        <f>'[2]W-1'!F28</f>
        <v>0</v>
      </c>
      <c r="G569" s="117">
        <f>'[2]W-1'!G28</f>
        <v>0</v>
      </c>
      <c r="H569" s="118">
        <f t="shared" si="8"/>
        <v>145</v>
      </c>
      <c r="I569" s="112"/>
    </row>
    <row r="570" spans="1:9" x14ac:dyDescent="0.25">
      <c r="A570" s="116">
        <v>14</v>
      </c>
      <c r="B570" s="117">
        <f>'[2]W-1'!B29</f>
        <v>70</v>
      </c>
      <c r="C570" s="117">
        <f>'[2]W-1'!C29</f>
        <v>75</v>
      </c>
      <c r="D570" s="117">
        <f>'[2]W-1'!D29</f>
        <v>0</v>
      </c>
      <c r="E570" s="117">
        <f>'[2]W-1'!E29</f>
        <v>0</v>
      </c>
      <c r="F570" s="117">
        <f>'[2]W-1'!F29</f>
        <v>0</v>
      </c>
      <c r="G570" s="117">
        <f>'[2]W-1'!G29</f>
        <v>0</v>
      </c>
      <c r="H570" s="118">
        <f t="shared" si="8"/>
        <v>145</v>
      </c>
      <c r="I570" s="112"/>
    </row>
    <row r="571" spans="1:9" x14ac:dyDescent="0.25">
      <c r="A571" s="116">
        <v>15</v>
      </c>
      <c r="B571" s="117">
        <f>'[2]W-1'!B30</f>
        <v>70</v>
      </c>
      <c r="C571" s="117">
        <f>'[2]W-1'!C30</f>
        <v>75</v>
      </c>
      <c r="D571" s="117">
        <f>'[2]W-1'!D30</f>
        <v>0</v>
      </c>
      <c r="E571" s="117">
        <f>'[2]W-1'!E30</f>
        <v>0</v>
      </c>
      <c r="F571" s="117">
        <f>'[2]W-1'!F30</f>
        <v>0</v>
      </c>
      <c r="G571" s="117">
        <f>'[2]W-1'!G30</f>
        <v>0</v>
      </c>
      <c r="H571" s="118">
        <f t="shared" si="8"/>
        <v>145</v>
      </c>
      <c r="I571" s="112"/>
    </row>
    <row r="572" spans="1:9" x14ac:dyDescent="0.25">
      <c r="A572" s="116">
        <v>16</v>
      </c>
      <c r="B572" s="117">
        <f>'[2]W-1'!B31</f>
        <v>70</v>
      </c>
      <c r="C572" s="117">
        <f>'[2]W-1'!C31</f>
        <v>75</v>
      </c>
      <c r="D572" s="117">
        <f>'[2]W-1'!D31</f>
        <v>0</v>
      </c>
      <c r="E572" s="117">
        <f>'[2]W-1'!E31</f>
        <v>0</v>
      </c>
      <c r="F572" s="117">
        <f>'[2]W-1'!F31</f>
        <v>0</v>
      </c>
      <c r="G572" s="117">
        <f>'[2]W-1'!G31</f>
        <v>0</v>
      </c>
      <c r="H572" s="118">
        <f t="shared" si="8"/>
        <v>145</v>
      </c>
      <c r="I572" s="112"/>
    </row>
    <row r="573" spans="1:9" x14ac:dyDescent="0.25">
      <c r="A573" s="116">
        <v>17</v>
      </c>
      <c r="B573" s="117">
        <f>'[2]W-1'!B32</f>
        <v>70</v>
      </c>
      <c r="C573" s="117">
        <f>'[2]W-1'!C32</f>
        <v>75</v>
      </c>
      <c r="D573" s="117">
        <f>'[2]W-1'!D32</f>
        <v>0</v>
      </c>
      <c r="E573" s="117">
        <f>'[2]W-1'!E32</f>
        <v>0</v>
      </c>
      <c r="F573" s="117">
        <f>'[2]W-1'!F32</f>
        <v>0</v>
      </c>
      <c r="G573" s="117">
        <f>'[2]W-1'!G32</f>
        <v>0</v>
      </c>
      <c r="H573" s="118">
        <f t="shared" si="8"/>
        <v>145</v>
      </c>
      <c r="I573" s="112"/>
    </row>
    <row r="574" spans="1:9" x14ac:dyDescent="0.25">
      <c r="A574" s="116">
        <v>18</v>
      </c>
      <c r="B574" s="117">
        <f>'[2]W-1'!B33</f>
        <v>70</v>
      </c>
      <c r="C574" s="117">
        <f>'[2]W-1'!C33</f>
        <v>75</v>
      </c>
      <c r="D574" s="117">
        <f>'[2]W-1'!D33</f>
        <v>0</v>
      </c>
      <c r="E574" s="117">
        <f>'[2]W-1'!E33</f>
        <v>0</v>
      </c>
      <c r="F574" s="117">
        <f>'[2]W-1'!F33</f>
        <v>0</v>
      </c>
      <c r="G574" s="117">
        <f>'[2]W-1'!G33</f>
        <v>0</v>
      </c>
      <c r="H574" s="118">
        <f t="shared" si="8"/>
        <v>145</v>
      </c>
      <c r="I574" s="112"/>
    </row>
    <row r="575" spans="1:9" x14ac:dyDescent="0.25">
      <c r="A575" s="116">
        <v>19</v>
      </c>
      <c r="B575" s="117">
        <f>'[2]W-1'!B34</f>
        <v>75</v>
      </c>
      <c r="C575" s="117">
        <f>'[2]W-1'!C34</f>
        <v>70</v>
      </c>
      <c r="D575" s="117">
        <f>'[2]W-1'!D34</f>
        <v>0</v>
      </c>
      <c r="E575" s="117">
        <f>'[2]W-1'!E34</f>
        <v>0</v>
      </c>
      <c r="F575" s="117">
        <f>'[2]W-1'!F34</f>
        <v>0</v>
      </c>
      <c r="G575" s="117">
        <f>'[2]W-1'!G34</f>
        <v>0</v>
      </c>
      <c r="H575" s="118">
        <f t="shared" si="8"/>
        <v>145</v>
      </c>
      <c r="I575" s="112"/>
    </row>
    <row r="576" spans="1:9" x14ac:dyDescent="0.25">
      <c r="A576" s="116">
        <v>20</v>
      </c>
      <c r="B576" s="117">
        <f>'[2]W-1'!B35</f>
        <v>75</v>
      </c>
      <c r="C576" s="117">
        <f>'[2]W-1'!C35</f>
        <v>70</v>
      </c>
      <c r="D576" s="117">
        <f>'[2]W-1'!D35</f>
        <v>0</v>
      </c>
      <c r="E576" s="117">
        <f>'[2]W-1'!E35</f>
        <v>0</v>
      </c>
      <c r="F576" s="117">
        <f>'[2]W-1'!F35</f>
        <v>0</v>
      </c>
      <c r="G576" s="117">
        <f>'[2]W-1'!G35</f>
        <v>0</v>
      </c>
      <c r="H576" s="118">
        <f t="shared" si="8"/>
        <v>145</v>
      </c>
      <c r="I576" s="112"/>
    </row>
    <row r="577" spans="1:9" x14ac:dyDescent="0.25">
      <c r="A577" s="116">
        <v>21</v>
      </c>
      <c r="B577" s="117">
        <f>'[2]W-1'!B36</f>
        <v>75</v>
      </c>
      <c r="C577" s="117">
        <f>'[2]W-1'!C36</f>
        <v>70</v>
      </c>
      <c r="D577" s="117">
        <f>'[2]W-1'!D36</f>
        <v>0</v>
      </c>
      <c r="E577" s="117">
        <f>'[2]W-1'!E36</f>
        <v>0</v>
      </c>
      <c r="F577" s="117">
        <f>'[2]W-1'!F36</f>
        <v>0</v>
      </c>
      <c r="G577" s="117">
        <f>'[2]W-1'!G36</f>
        <v>0</v>
      </c>
      <c r="H577" s="118">
        <f t="shared" si="8"/>
        <v>145</v>
      </c>
      <c r="I577" s="112"/>
    </row>
    <row r="578" spans="1:9" x14ac:dyDescent="0.25">
      <c r="A578" s="116">
        <v>22</v>
      </c>
      <c r="B578" s="117">
        <f>'[2]W-1'!B37</f>
        <v>75</v>
      </c>
      <c r="C578" s="117">
        <f>'[2]W-1'!C37</f>
        <v>70</v>
      </c>
      <c r="D578" s="117">
        <f>'[2]W-1'!D37</f>
        <v>0</v>
      </c>
      <c r="E578" s="117">
        <f>'[2]W-1'!E37</f>
        <v>0</v>
      </c>
      <c r="F578" s="117">
        <f>'[2]W-1'!F37</f>
        <v>0</v>
      </c>
      <c r="G578" s="117">
        <f>'[2]W-1'!G37</f>
        <v>0</v>
      </c>
      <c r="H578" s="118">
        <f t="shared" si="8"/>
        <v>145</v>
      </c>
      <c r="I578" s="112"/>
    </row>
    <row r="579" spans="1:9" x14ac:dyDescent="0.25">
      <c r="A579" s="116">
        <v>23</v>
      </c>
      <c r="B579" s="117">
        <f>'[2]W-1'!B38</f>
        <v>70</v>
      </c>
      <c r="C579" s="117">
        <f>'[2]W-1'!C38</f>
        <v>75</v>
      </c>
      <c r="D579" s="117">
        <f>'[2]W-1'!D38</f>
        <v>0</v>
      </c>
      <c r="E579" s="117">
        <f>'[2]W-1'!E38</f>
        <v>0</v>
      </c>
      <c r="F579" s="117">
        <f>'[2]W-1'!F38</f>
        <v>0</v>
      </c>
      <c r="G579" s="117">
        <f>'[2]W-1'!G38</f>
        <v>0</v>
      </c>
      <c r="H579" s="118">
        <f t="shared" si="8"/>
        <v>145</v>
      </c>
      <c r="I579" s="112"/>
    </row>
    <row r="580" spans="1:9" x14ac:dyDescent="0.25">
      <c r="A580" s="116">
        <v>24</v>
      </c>
      <c r="B580" s="117">
        <f>'[2]W-1'!B39</f>
        <v>70</v>
      </c>
      <c r="C580" s="117">
        <f>'[2]W-1'!C39</f>
        <v>75</v>
      </c>
      <c r="D580" s="117">
        <f>'[2]W-1'!D39</f>
        <v>0</v>
      </c>
      <c r="E580" s="117">
        <f>'[2]W-1'!E39</f>
        <v>0</v>
      </c>
      <c r="F580" s="117">
        <f>'[2]W-1'!F39</f>
        <v>0</v>
      </c>
      <c r="G580" s="117">
        <f>'[2]W-1'!G39</f>
        <v>0</v>
      </c>
      <c r="H580" s="118">
        <f t="shared" si="8"/>
        <v>145</v>
      </c>
      <c r="I580" s="112"/>
    </row>
    <row r="581" spans="1:9" x14ac:dyDescent="0.25">
      <c r="A581" s="119" t="s">
        <v>211</v>
      </c>
      <c r="B581" s="120">
        <f t="shared" ref="B581:H581" si="9">AVERAGE(B557:B580)</f>
        <v>71.458333333333329</v>
      </c>
      <c r="C581" s="120">
        <f t="shared" si="9"/>
        <v>73.541666666666671</v>
      </c>
      <c r="D581" s="120">
        <f t="shared" si="9"/>
        <v>0</v>
      </c>
      <c r="E581" s="120">
        <f t="shared" si="9"/>
        <v>0</v>
      </c>
      <c r="F581" s="120">
        <f t="shared" si="9"/>
        <v>0</v>
      </c>
      <c r="G581" s="120">
        <f t="shared" si="9"/>
        <v>0</v>
      </c>
      <c r="H581" s="121">
        <f t="shared" si="9"/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f>'[2]W-1'!D46</f>
        <v>562.04999999999995</v>
      </c>
      <c r="E612" s="133">
        <f>'[2]W-1'!E46</f>
        <v>14.34861568897702</v>
      </c>
      <c r="I612" s="12"/>
    </row>
    <row r="613" spans="1:9" x14ac:dyDescent="0.25">
      <c r="A613" s="10"/>
      <c r="C613" s="132">
        <v>2</v>
      </c>
      <c r="D613" s="133">
        <f>'[2]W-1'!D47</f>
        <v>499.96</v>
      </c>
      <c r="E613" s="133">
        <f>'[2]W-1'!E47</f>
        <v>14.144504378977331</v>
      </c>
      <c r="I613" s="12"/>
    </row>
    <row r="614" spans="1:9" x14ac:dyDescent="0.25">
      <c r="A614" s="10"/>
      <c r="C614" s="132">
        <v>3</v>
      </c>
      <c r="D614" s="133">
        <f>'[2]W-1'!D48</f>
        <v>481.55</v>
      </c>
      <c r="E614" s="133">
        <f>'[2]W-1'!E48</f>
        <v>14.739420538977242</v>
      </c>
      <c r="I614" s="12"/>
    </row>
    <row r="615" spans="1:9" x14ac:dyDescent="0.25">
      <c r="A615" s="10"/>
      <c r="C615" s="132">
        <v>4</v>
      </c>
      <c r="D615" s="133">
        <f>'[2]W-1'!D49</f>
        <v>485.83</v>
      </c>
      <c r="E615" s="133">
        <f>'[2]W-1'!E49</f>
        <v>16.1351774989771</v>
      </c>
      <c r="I615" s="12"/>
    </row>
    <row r="616" spans="1:9" x14ac:dyDescent="0.25">
      <c r="A616" s="10"/>
      <c r="C616" s="132">
        <v>5</v>
      </c>
      <c r="D616" s="133">
        <f>'[2]W-1'!D50</f>
        <v>487.34</v>
      </c>
      <c r="E616" s="133">
        <f>'[2]W-1'!E50</f>
        <v>14.806468978977136</v>
      </c>
      <c r="I616" s="12"/>
    </row>
    <row r="617" spans="1:9" x14ac:dyDescent="0.25">
      <c r="A617" s="10"/>
      <c r="C617" s="132">
        <v>6</v>
      </c>
      <c r="D617" s="133">
        <f>'[2]W-1'!D51</f>
        <v>530.87</v>
      </c>
      <c r="E617" s="133">
        <f>'[2]W-1'!E51</f>
        <v>14.363295678977238</v>
      </c>
      <c r="I617" s="12"/>
    </row>
    <row r="618" spans="1:9" x14ac:dyDescent="0.25">
      <c r="A618" s="10"/>
      <c r="C618" s="132">
        <v>7</v>
      </c>
      <c r="D618" s="133">
        <f>'[2]W-1'!D52</f>
        <v>651.54999999999995</v>
      </c>
      <c r="E618" s="133">
        <f>'[2]W-1'!E52</f>
        <v>19.411327678976932</v>
      </c>
      <c r="I618" s="12"/>
    </row>
    <row r="619" spans="1:9" x14ac:dyDescent="0.25">
      <c r="A619" s="10"/>
      <c r="C619" s="132">
        <v>8</v>
      </c>
      <c r="D619" s="133">
        <f>'[2]W-1'!D53</f>
        <v>788.75</v>
      </c>
      <c r="E619" s="133">
        <f>'[2]W-1'!E53</f>
        <v>23.475009638977326</v>
      </c>
      <c r="I619" s="12"/>
    </row>
    <row r="620" spans="1:9" x14ac:dyDescent="0.25">
      <c r="A620" s="10"/>
      <c r="C620" s="132">
        <v>9</v>
      </c>
      <c r="D620" s="133">
        <f>'[2]W-1'!D54</f>
        <v>801.48</v>
      </c>
      <c r="E620" s="133">
        <f>'[2]W-1'!E54</f>
        <v>30.815995148976981</v>
      </c>
      <c r="I620" s="12"/>
    </row>
    <row r="621" spans="1:9" x14ac:dyDescent="0.25">
      <c r="A621" s="10"/>
      <c r="C621" s="132">
        <v>10</v>
      </c>
      <c r="D621" s="133">
        <f>'[2]W-1'!D55</f>
        <v>771.09</v>
      </c>
      <c r="E621" s="133">
        <f>'[2]W-1'!E55</f>
        <v>32.967629668976997</v>
      </c>
      <c r="I621" s="12"/>
    </row>
    <row r="622" spans="1:9" x14ac:dyDescent="0.25">
      <c r="A622" s="10"/>
      <c r="C622" s="132">
        <v>11</v>
      </c>
      <c r="D622" s="133">
        <f>'[2]W-1'!D56</f>
        <v>752.74</v>
      </c>
      <c r="E622" s="133">
        <f>'[2]W-1'!E56</f>
        <v>24.758700228977432</v>
      </c>
      <c r="I622" s="12"/>
    </row>
    <row r="623" spans="1:9" x14ac:dyDescent="0.25">
      <c r="A623" s="10"/>
      <c r="C623" s="132">
        <v>12</v>
      </c>
      <c r="D623" s="133">
        <f>'[2]W-1'!D57</f>
        <v>723.44</v>
      </c>
      <c r="E623" s="133">
        <f>'[2]W-1'!E57</f>
        <v>14.662617418976879</v>
      </c>
      <c r="I623" s="12"/>
    </row>
    <row r="624" spans="1:9" x14ac:dyDescent="0.25">
      <c r="A624" s="10"/>
      <c r="C624" s="132">
        <v>13</v>
      </c>
      <c r="D624" s="133">
        <f>'[2]W-1'!D58</f>
        <v>733.37</v>
      </c>
      <c r="E624" s="133">
        <f>'[2]W-1'!E58</f>
        <v>15.766996438976889</v>
      </c>
      <c r="I624" s="12"/>
    </row>
    <row r="625" spans="1:9" x14ac:dyDescent="0.25">
      <c r="A625" s="10"/>
      <c r="C625" s="132">
        <v>14</v>
      </c>
      <c r="D625" s="133">
        <f>'[2]W-1'!D59</f>
        <v>730.04</v>
      </c>
      <c r="E625" s="133">
        <f>'[2]W-1'!E59</f>
        <v>15.55415443897698</v>
      </c>
      <c r="I625" s="12"/>
    </row>
    <row r="626" spans="1:9" x14ac:dyDescent="0.25">
      <c r="A626" s="10"/>
      <c r="C626" s="132">
        <v>15</v>
      </c>
      <c r="D626" s="133">
        <f>'[2]W-1'!D60</f>
        <v>739.33</v>
      </c>
      <c r="E626" s="133">
        <f>'[2]W-1'!E60</f>
        <v>15.195959318977089</v>
      </c>
      <c r="I626" s="12"/>
    </row>
    <row r="627" spans="1:9" x14ac:dyDescent="0.25">
      <c r="A627" s="10"/>
      <c r="C627" s="132">
        <v>16</v>
      </c>
      <c r="D627" s="133">
        <f>'[2]W-1'!D61</f>
        <v>746.19</v>
      </c>
      <c r="E627" s="133">
        <f>'[2]W-1'!E61</f>
        <v>16.438325318977036</v>
      </c>
      <c r="I627" s="12"/>
    </row>
    <row r="628" spans="1:9" x14ac:dyDescent="0.25">
      <c r="A628" s="10"/>
      <c r="C628" s="132">
        <v>17</v>
      </c>
      <c r="D628" s="133">
        <f>'[2]W-1'!D62</f>
        <v>751.39</v>
      </c>
      <c r="E628" s="133">
        <f>'[2]W-1'!E62</f>
        <v>24.930382418977388</v>
      </c>
      <c r="I628" s="12"/>
    </row>
    <row r="629" spans="1:9" x14ac:dyDescent="0.25">
      <c r="A629" s="10"/>
      <c r="C629" s="132">
        <v>18</v>
      </c>
      <c r="D629" s="133">
        <f>'[2]W-1'!D63</f>
        <v>748.46</v>
      </c>
      <c r="E629" s="133">
        <f>'[2]W-1'!E63</f>
        <v>15.716011658977095</v>
      </c>
      <c r="I629" s="12"/>
    </row>
    <row r="630" spans="1:9" x14ac:dyDescent="0.25">
      <c r="A630" s="10"/>
      <c r="C630" s="132">
        <v>19</v>
      </c>
      <c r="D630" s="133">
        <f>'[2]W-1'!D64</f>
        <v>816.49</v>
      </c>
      <c r="E630" s="133">
        <f>'[2]W-1'!E64</f>
        <v>15.183486448976964</v>
      </c>
      <c r="I630" s="12"/>
    </row>
    <row r="631" spans="1:9" x14ac:dyDescent="0.25">
      <c r="A631" s="10"/>
      <c r="C631" s="132">
        <v>20</v>
      </c>
      <c r="D631" s="133">
        <f>'[2]W-1'!D65</f>
        <v>927.9</v>
      </c>
      <c r="E631" s="133">
        <f>'[2]W-1'!E65</f>
        <v>19.426913188977551</v>
      </c>
      <c r="I631" s="12"/>
    </row>
    <row r="632" spans="1:9" x14ac:dyDescent="0.25">
      <c r="A632" s="10"/>
      <c r="C632" s="132">
        <v>21</v>
      </c>
      <c r="D632" s="133">
        <f>'[2]W-1'!D66</f>
        <v>991.74</v>
      </c>
      <c r="E632" s="133">
        <f>'[2]W-1'!E66</f>
        <v>21.460188008976729</v>
      </c>
      <c r="I632" s="12"/>
    </row>
    <row r="633" spans="1:9" x14ac:dyDescent="0.25">
      <c r="A633" s="10"/>
      <c r="C633" s="132">
        <v>22</v>
      </c>
      <c r="D633" s="133">
        <f>'[2]W-1'!D67</f>
        <v>924.97</v>
      </c>
      <c r="E633" s="133">
        <f>'[2]W-1'!E67</f>
        <v>19.725358138977526</v>
      </c>
      <c r="I633" s="12"/>
    </row>
    <row r="634" spans="1:9" x14ac:dyDescent="0.25">
      <c r="A634" s="10"/>
      <c r="C634" s="132">
        <v>23</v>
      </c>
      <c r="D634" s="133">
        <f>'[2]W-1'!D68</f>
        <v>832.58</v>
      </c>
      <c r="E634" s="133">
        <f>'[2]W-1'!E68</f>
        <v>20.072770978976678</v>
      </c>
      <c r="I634" s="12"/>
    </row>
    <row r="635" spans="1:9" x14ac:dyDescent="0.25">
      <c r="A635" s="10"/>
      <c r="C635" s="132">
        <v>24</v>
      </c>
      <c r="D635" s="133">
        <f>'[2]W-1'!D69</f>
        <v>696.51</v>
      </c>
      <c r="E635" s="133">
        <f>'[2]W-1'!E69</f>
        <v>18.051254638977184</v>
      </c>
      <c r="I635" s="12"/>
    </row>
    <row r="636" spans="1:9" x14ac:dyDescent="0.25">
      <c r="A636" s="10"/>
      <c r="C636" s="132">
        <v>25</v>
      </c>
      <c r="D636" s="133">
        <f>'[2]W-1'!D70</f>
        <v>572.21</v>
      </c>
      <c r="E636" s="133">
        <f>'[2]W-1'!E70</f>
        <v>18.248422108976911</v>
      </c>
      <c r="I636" s="12"/>
    </row>
    <row r="637" spans="1:9" x14ac:dyDescent="0.25">
      <c r="A637" s="10"/>
      <c r="C637" s="132">
        <v>26</v>
      </c>
      <c r="D637" s="133">
        <f>'[2]W-1'!D71</f>
        <v>511.84</v>
      </c>
      <c r="E637" s="133">
        <f>'[2]W-1'!E71</f>
        <v>15.109865288976948</v>
      </c>
      <c r="I637" s="12"/>
    </row>
    <row r="638" spans="1:9" x14ac:dyDescent="0.25">
      <c r="A638" s="10"/>
      <c r="C638" s="132">
        <v>27</v>
      </c>
      <c r="D638" s="133">
        <f>'[2]W-1'!D72</f>
        <v>493.05</v>
      </c>
      <c r="E638" s="133">
        <f>'[2]W-1'!E72</f>
        <v>15.578705498977229</v>
      </c>
      <c r="I638" s="12"/>
    </row>
    <row r="639" spans="1:9" x14ac:dyDescent="0.25">
      <c r="A639" s="10"/>
      <c r="C639" s="132">
        <v>28</v>
      </c>
      <c r="D639" s="133">
        <f>'[2]W-1'!D73</f>
        <v>475.52</v>
      </c>
      <c r="E639" s="133">
        <f>'[2]W-1'!E73</f>
        <v>16.111716858977047</v>
      </c>
      <c r="I639" s="12"/>
    </row>
    <row r="640" spans="1:9" x14ac:dyDescent="0.25">
      <c r="A640" s="10"/>
      <c r="C640" s="132">
        <v>29</v>
      </c>
      <c r="D640" s="133">
        <f>'[2]W-1'!D74</f>
        <v>491.82</v>
      </c>
      <c r="E640" s="133">
        <f>'[2]W-1'!E74</f>
        <v>14.000491718976946</v>
      </c>
      <c r="I640" s="12"/>
    </row>
    <row r="641" spans="1:9" x14ac:dyDescent="0.25">
      <c r="A641" s="10"/>
      <c r="C641" s="132">
        <v>30</v>
      </c>
      <c r="D641" s="133">
        <f>'[2]W-1'!D75</f>
        <v>533.76</v>
      </c>
      <c r="E641" s="133">
        <f>'[2]W-1'!E75</f>
        <v>14.028904208977337</v>
      </c>
      <c r="I641" s="12"/>
    </row>
    <row r="642" spans="1:9" x14ac:dyDescent="0.25">
      <c r="A642" s="10"/>
      <c r="C642" s="132">
        <v>31</v>
      </c>
      <c r="D642" s="133">
        <f>'[2]W-1'!D76</f>
        <v>648.67999999999995</v>
      </c>
      <c r="E642" s="133">
        <f>'[2]W-1'!E76</f>
        <v>16.812554278977018</v>
      </c>
      <c r="I642" s="12"/>
    </row>
    <row r="643" spans="1:9" x14ac:dyDescent="0.25">
      <c r="A643" s="10"/>
      <c r="C643" s="132">
        <v>32</v>
      </c>
      <c r="D643" s="133">
        <f>'[2]W-1'!D77</f>
        <v>760.37</v>
      </c>
      <c r="E643" s="133">
        <f>'[2]W-1'!E77</f>
        <v>23.479333058977318</v>
      </c>
      <c r="I643" s="12"/>
    </row>
    <row r="644" spans="1:9" x14ac:dyDescent="0.25">
      <c r="A644" s="10"/>
      <c r="C644" s="132">
        <v>33</v>
      </c>
      <c r="D644" s="133">
        <f>'[2]W-1'!D78</f>
        <v>775.89</v>
      </c>
      <c r="E644" s="133">
        <f>'[2]W-1'!E78</f>
        <v>28.397979478977049</v>
      </c>
      <c r="I644" s="12"/>
    </row>
    <row r="645" spans="1:9" x14ac:dyDescent="0.25">
      <c r="A645" s="10"/>
      <c r="C645" s="132">
        <v>34</v>
      </c>
      <c r="D645" s="133">
        <f>'[2]W-1'!D79</f>
        <v>743.23</v>
      </c>
      <c r="E645" s="133">
        <f>'[2]W-1'!E79</f>
        <v>31.292707068976824</v>
      </c>
      <c r="I645" s="12"/>
    </row>
    <row r="646" spans="1:9" x14ac:dyDescent="0.25">
      <c r="A646" s="10"/>
      <c r="C646" s="132">
        <v>35</v>
      </c>
      <c r="D646" s="133">
        <f>'[2]W-1'!D80</f>
        <v>743.42</v>
      </c>
      <c r="E646" s="133">
        <f>'[2]W-1'!E80</f>
        <v>21.797126828977298</v>
      </c>
      <c r="I646" s="12"/>
    </row>
    <row r="647" spans="1:9" x14ac:dyDescent="0.25">
      <c r="A647" s="10"/>
      <c r="C647" s="132">
        <v>36</v>
      </c>
      <c r="D647" s="133">
        <f>'[2]W-1'!D81</f>
        <v>729.52</v>
      </c>
      <c r="E647" s="133">
        <f>'[2]W-1'!E81</f>
        <v>13.651094468976794</v>
      </c>
      <c r="I647" s="12"/>
    </row>
    <row r="648" spans="1:9" x14ac:dyDescent="0.25">
      <c r="A648" s="10"/>
      <c r="C648" s="132">
        <v>37</v>
      </c>
      <c r="D648" s="133">
        <f>'[2]W-1'!D82</f>
        <v>720.51</v>
      </c>
      <c r="E648" s="133">
        <f>'[2]W-1'!E82</f>
        <v>14.03355680897721</v>
      </c>
      <c r="I648" s="12"/>
    </row>
    <row r="649" spans="1:9" x14ac:dyDescent="0.25">
      <c r="A649" s="10"/>
      <c r="C649" s="132">
        <v>38</v>
      </c>
      <c r="D649" s="133">
        <f>'[2]W-1'!D83</f>
        <v>736.08</v>
      </c>
      <c r="E649" s="133">
        <f>'[2]W-1'!E83</f>
        <v>14.287347898977259</v>
      </c>
      <c r="I649" s="12"/>
    </row>
    <row r="650" spans="1:9" x14ac:dyDescent="0.25">
      <c r="A650" s="10"/>
      <c r="C650" s="132">
        <v>39</v>
      </c>
      <c r="D650" s="133">
        <f>'[2]W-1'!D84</f>
        <v>702.82</v>
      </c>
      <c r="E650" s="133">
        <f>'[2]W-1'!E84</f>
        <v>15.184563858977072</v>
      </c>
      <c r="I650" s="12"/>
    </row>
    <row r="651" spans="1:9" x14ac:dyDescent="0.25">
      <c r="A651" s="10"/>
      <c r="C651" s="132">
        <v>40</v>
      </c>
      <c r="D651" s="133">
        <f>'[2]W-1'!D85</f>
        <v>689.78</v>
      </c>
      <c r="E651" s="133">
        <f>'[2]W-1'!E85</f>
        <v>15.057076998977209</v>
      </c>
      <c r="I651" s="12"/>
    </row>
    <row r="652" spans="1:9" x14ac:dyDescent="0.25">
      <c r="A652" s="10"/>
      <c r="C652" s="132">
        <v>41</v>
      </c>
      <c r="D652" s="133">
        <f>'[2]W-1'!D86</f>
        <v>691.78</v>
      </c>
      <c r="E652" s="133">
        <f>'[2]W-1'!E86</f>
        <v>23.260393618976877</v>
      </c>
      <c r="I652" s="12"/>
    </row>
    <row r="653" spans="1:9" x14ac:dyDescent="0.25">
      <c r="A653" s="10"/>
      <c r="C653" s="132">
        <v>42</v>
      </c>
      <c r="D653" s="133">
        <f>'[2]W-1'!D87</f>
        <v>786.11</v>
      </c>
      <c r="E653" s="133">
        <f>'[2]W-1'!E87</f>
        <v>17.910304848977376</v>
      </c>
      <c r="I653" s="12"/>
    </row>
    <row r="654" spans="1:9" x14ac:dyDescent="0.25">
      <c r="A654" s="10"/>
      <c r="C654" s="132">
        <v>43</v>
      </c>
      <c r="D654" s="133">
        <f>'[2]W-1'!D88</f>
        <v>844.76</v>
      </c>
      <c r="E654" s="133">
        <f>'[2]W-1'!E88</f>
        <v>17.532375678976678</v>
      </c>
      <c r="I654" s="12"/>
    </row>
    <row r="655" spans="1:9" x14ac:dyDescent="0.25">
      <c r="A655" s="10"/>
      <c r="C655" s="132">
        <v>44</v>
      </c>
      <c r="D655" s="133">
        <f>'[2]W-1'!D89</f>
        <v>908.66</v>
      </c>
      <c r="E655" s="133">
        <f>'[2]W-1'!E89</f>
        <v>19.735836388977759</v>
      </c>
      <c r="I655" s="12"/>
    </row>
    <row r="656" spans="1:9" x14ac:dyDescent="0.25">
      <c r="A656" s="10"/>
      <c r="C656" s="132">
        <v>45</v>
      </c>
      <c r="D656" s="133">
        <f>'[2]W-1'!D90</f>
        <v>1009.87</v>
      </c>
      <c r="E656" s="133">
        <f>'[2]W-1'!E90</f>
        <v>21.382831298976953</v>
      </c>
      <c r="I656" s="12"/>
    </row>
    <row r="657" spans="1:9" x14ac:dyDescent="0.25">
      <c r="A657" s="10"/>
      <c r="C657" s="132">
        <v>46</v>
      </c>
      <c r="D657" s="133">
        <f>'[2]W-1'!D91</f>
        <v>928.93</v>
      </c>
      <c r="E657" s="133">
        <f>'[2]W-1'!E91</f>
        <v>20.501371448976897</v>
      </c>
      <c r="I657" s="12"/>
    </row>
    <row r="658" spans="1:9" x14ac:dyDescent="0.25">
      <c r="A658" s="10"/>
      <c r="C658" s="132">
        <v>47</v>
      </c>
      <c r="D658" s="133">
        <f>'[2]W-1'!D92</f>
        <v>823.41</v>
      </c>
      <c r="E658" s="133">
        <f>'[2]W-1'!E92</f>
        <v>20.456549978977819</v>
      </c>
      <c r="I658" s="12"/>
    </row>
    <row r="659" spans="1:9" x14ac:dyDescent="0.25">
      <c r="A659" s="10"/>
      <c r="C659" s="132">
        <v>48</v>
      </c>
      <c r="D659" s="133">
        <f>'[2]W-1'!D93</f>
        <v>687.32</v>
      </c>
      <c r="E659" s="133">
        <f>'[2]W-1'!E93</f>
        <v>18.754447138977639</v>
      </c>
      <c r="I659" s="12"/>
    </row>
    <row r="660" spans="1:9" x14ac:dyDescent="0.25">
      <c r="A660" s="10"/>
      <c r="C660" s="132">
        <v>49</v>
      </c>
      <c r="D660" s="133">
        <f>'[2]W-1'!D94</f>
        <v>573.12</v>
      </c>
      <c r="E660" s="133">
        <f>'[2]W-1'!E94</f>
        <v>22.820051018976869</v>
      </c>
      <c r="I660" s="12"/>
    </row>
    <row r="661" spans="1:9" x14ac:dyDescent="0.25">
      <c r="A661" s="10"/>
      <c r="C661" s="132">
        <v>50</v>
      </c>
      <c r="D661" s="133">
        <f>'[2]W-1'!D95</f>
        <v>519.15</v>
      </c>
      <c r="E661" s="133">
        <f>'[2]W-1'!E95</f>
        <v>23.119727298977068</v>
      </c>
      <c r="I661" s="12"/>
    </row>
    <row r="662" spans="1:9" x14ac:dyDescent="0.25">
      <c r="A662" s="10"/>
      <c r="C662" s="132">
        <v>51</v>
      </c>
      <c r="D662" s="133">
        <f>'[2]W-1'!D96</f>
        <v>495.54</v>
      </c>
      <c r="E662" s="133">
        <f>'[2]W-1'!E96</f>
        <v>22.515461888976802</v>
      </c>
      <c r="I662" s="12"/>
    </row>
    <row r="663" spans="1:9" x14ac:dyDescent="0.25">
      <c r="A663" s="10"/>
      <c r="C663" s="132">
        <v>52</v>
      </c>
      <c r="D663" s="133">
        <f>'[2]W-1'!D97</f>
        <v>485.97</v>
      </c>
      <c r="E663" s="133">
        <f>'[2]W-1'!E97</f>
        <v>21.920981088976873</v>
      </c>
      <c r="I663" s="12"/>
    </row>
    <row r="664" spans="1:9" x14ac:dyDescent="0.25">
      <c r="A664" s="10"/>
      <c r="C664" s="132">
        <v>53</v>
      </c>
      <c r="D664" s="133">
        <f>'[2]W-1'!D98</f>
        <v>486.4</v>
      </c>
      <c r="E664" s="133">
        <f>'[2]W-1'!E98</f>
        <v>20.738123528977212</v>
      </c>
      <c r="I664" s="12"/>
    </row>
    <row r="665" spans="1:9" x14ac:dyDescent="0.25">
      <c r="A665" s="10"/>
      <c r="C665" s="132">
        <v>54</v>
      </c>
      <c r="D665" s="133">
        <f>'[2]W-1'!D99</f>
        <v>528.04</v>
      </c>
      <c r="E665" s="133">
        <f>'[2]W-1'!E99</f>
        <v>22.741841888976978</v>
      </c>
      <c r="I665" s="12"/>
    </row>
    <row r="666" spans="1:9" x14ac:dyDescent="0.25">
      <c r="A666" s="10"/>
      <c r="C666" s="132">
        <v>55</v>
      </c>
      <c r="D666" s="133">
        <f>'[2]W-1'!D100</f>
        <v>606.57000000000005</v>
      </c>
      <c r="E666" s="133">
        <f>'[2]W-1'!E100</f>
        <v>23.475672718977421</v>
      </c>
      <c r="I666" s="12"/>
    </row>
    <row r="667" spans="1:9" x14ac:dyDescent="0.25">
      <c r="A667" s="10"/>
      <c r="C667" s="132">
        <v>56</v>
      </c>
      <c r="D667" s="133">
        <f>'[2]W-1'!D101</f>
        <v>697.06</v>
      </c>
      <c r="E667" s="133">
        <f>'[2]W-1'!E101</f>
        <v>25.410497888977261</v>
      </c>
      <c r="I667" s="12"/>
    </row>
    <row r="668" spans="1:9" x14ac:dyDescent="0.25">
      <c r="A668" s="10"/>
      <c r="C668" s="132">
        <v>57</v>
      </c>
      <c r="D668" s="133">
        <f>'[2]W-1'!D102</f>
        <v>751.88</v>
      </c>
      <c r="E668" s="133">
        <f>'[2]W-1'!E102</f>
        <v>32.975310738977441</v>
      </c>
      <c r="I668" s="12"/>
    </row>
    <row r="669" spans="1:9" x14ac:dyDescent="0.25">
      <c r="A669" s="10"/>
      <c r="C669" s="132">
        <v>58</v>
      </c>
      <c r="D669" s="133">
        <f>'[2]W-1'!D103</f>
        <v>733.19</v>
      </c>
      <c r="E669" s="133">
        <f>'[2]W-1'!E103</f>
        <v>32.431936368976949</v>
      </c>
      <c r="I669" s="12"/>
    </row>
    <row r="670" spans="1:9" x14ac:dyDescent="0.25">
      <c r="A670" s="10"/>
      <c r="C670" s="132">
        <v>59</v>
      </c>
      <c r="D670" s="133">
        <f>'[2]W-1'!D104</f>
        <v>724.53</v>
      </c>
      <c r="E670" s="133">
        <f>'[2]W-1'!E104</f>
        <v>30.404944978976573</v>
      </c>
      <c r="I670" s="12"/>
    </row>
    <row r="671" spans="1:9" x14ac:dyDescent="0.25">
      <c r="A671" s="10"/>
      <c r="C671" s="132">
        <v>60</v>
      </c>
      <c r="D671" s="133">
        <f>'[2]W-1'!D105</f>
        <v>706.49</v>
      </c>
      <c r="E671" s="133">
        <f>'[2]W-1'!E105</f>
        <v>15.264353998976731</v>
      </c>
      <c r="I671" s="12"/>
    </row>
    <row r="672" spans="1:9" x14ac:dyDescent="0.25">
      <c r="A672" s="10"/>
      <c r="C672" s="132">
        <v>61</v>
      </c>
      <c r="D672" s="133">
        <f>'[2]W-1'!D106</f>
        <v>674.93</v>
      </c>
      <c r="E672" s="133">
        <f>'[2]W-1'!E106</f>
        <v>14.697895838977047</v>
      </c>
      <c r="I672" s="12"/>
    </row>
    <row r="673" spans="1:9" x14ac:dyDescent="0.25">
      <c r="A673" s="10"/>
      <c r="C673" s="132">
        <v>62</v>
      </c>
      <c r="D673" s="133">
        <f>'[2]W-1'!D107</f>
        <v>690.48</v>
      </c>
      <c r="E673" s="133">
        <f>'[2]W-1'!E107</f>
        <v>13.955895158977455</v>
      </c>
      <c r="I673" s="12"/>
    </row>
    <row r="674" spans="1:9" x14ac:dyDescent="0.25">
      <c r="A674" s="10"/>
      <c r="C674" s="132">
        <v>63</v>
      </c>
      <c r="D674" s="133">
        <f>'[2]W-1'!D108</f>
        <v>673.24</v>
      </c>
      <c r="E674" s="133">
        <f>'[2]W-1'!E108</f>
        <v>14.575909468977443</v>
      </c>
      <c r="I674" s="12"/>
    </row>
    <row r="675" spans="1:9" x14ac:dyDescent="0.25">
      <c r="A675" s="10"/>
      <c r="C675" s="132">
        <v>64</v>
      </c>
      <c r="D675" s="133">
        <f>'[2]W-1'!D109</f>
        <v>671.16</v>
      </c>
      <c r="E675" s="133">
        <f>'[2]W-1'!E109</f>
        <v>14.189291238977148</v>
      </c>
      <c r="I675" s="12"/>
    </row>
    <row r="676" spans="1:9" x14ac:dyDescent="0.25">
      <c r="A676" s="10"/>
      <c r="C676" s="132">
        <v>65</v>
      </c>
      <c r="D676" s="133">
        <f>'[2]W-1'!D110</f>
        <v>684.17</v>
      </c>
      <c r="E676" s="133">
        <f>'[2]W-1'!E110</f>
        <v>21.278770268977496</v>
      </c>
      <c r="I676" s="12"/>
    </row>
    <row r="677" spans="1:9" x14ac:dyDescent="0.25">
      <c r="A677" s="10"/>
      <c r="C677" s="132">
        <v>66</v>
      </c>
      <c r="D677" s="133">
        <f>'[2]W-1'!D111</f>
        <v>730.58</v>
      </c>
      <c r="E677" s="133">
        <f>'[2]W-1'!E111</f>
        <v>17.868452328977128</v>
      </c>
      <c r="I677" s="12"/>
    </row>
    <row r="678" spans="1:9" x14ac:dyDescent="0.25">
      <c r="A678" s="10"/>
      <c r="C678" s="132">
        <v>67</v>
      </c>
      <c r="D678" s="133">
        <f>'[2]W-1'!D112</f>
        <v>821.24</v>
      </c>
      <c r="E678" s="133">
        <f>'[2]W-1'!E112</f>
        <v>18.586920468976814</v>
      </c>
      <c r="I678" s="12"/>
    </row>
    <row r="679" spans="1:9" x14ac:dyDescent="0.25">
      <c r="A679" s="10"/>
      <c r="C679" s="132">
        <v>68</v>
      </c>
      <c r="D679" s="133">
        <f>'[2]W-1'!D113</f>
        <v>916.73</v>
      </c>
      <c r="E679" s="133">
        <f>'[2]W-1'!E113</f>
        <v>20.413589228976889</v>
      </c>
      <c r="I679" s="12"/>
    </row>
    <row r="680" spans="1:9" x14ac:dyDescent="0.25">
      <c r="A680" s="10"/>
      <c r="C680" s="132">
        <v>69</v>
      </c>
      <c r="D680" s="133">
        <f>'[2]W-1'!D114</f>
        <v>995.99</v>
      </c>
      <c r="E680" s="133">
        <f>'[2]W-1'!E114</f>
        <v>22.912508398977025</v>
      </c>
      <c r="I680" s="12"/>
    </row>
    <row r="681" spans="1:9" x14ac:dyDescent="0.25">
      <c r="A681" s="10"/>
      <c r="C681" s="132">
        <v>70</v>
      </c>
      <c r="D681" s="133">
        <f>'[2]W-1'!D115</f>
        <v>893.09</v>
      </c>
      <c r="E681" s="133">
        <f>'[2]W-1'!E115</f>
        <v>22.597964058977368</v>
      </c>
      <c r="I681" s="12"/>
    </row>
    <row r="682" spans="1:9" x14ac:dyDescent="0.25">
      <c r="A682" s="10"/>
      <c r="C682" s="132">
        <v>71</v>
      </c>
      <c r="D682" s="133">
        <f>'[2]W-1'!D116</f>
        <v>794.66</v>
      </c>
      <c r="E682" s="133">
        <f>'[2]W-1'!E116</f>
        <v>19.986752288977186</v>
      </c>
      <c r="I682" s="12"/>
    </row>
    <row r="683" spans="1:9" x14ac:dyDescent="0.25">
      <c r="A683" s="10"/>
      <c r="C683" s="132">
        <v>72</v>
      </c>
      <c r="D683" s="133">
        <f>'[2]W-1'!D117</f>
        <v>683.07</v>
      </c>
      <c r="E683" s="133">
        <f>'[2]W-1'!E117</f>
        <v>19.613309088977076</v>
      </c>
      <c r="I683" s="12"/>
    </row>
    <row r="684" spans="1:9" x14ac:dyDescent="0.25">
      <c r="A684" s="10"/>
      <c r="C684" s="132">
        <v>73</v>
      </c>
      <c r="D684" s="133">
        <f>'[2]W-1'!D118</f>
        <v>596.04</v>
      </c>
      <c r="E684" s="133">
        <f>'[2]W-1'!E118</f>
        <v>23.624895418977303</v>
      </c>
      <c r="I684" s="12"/>
    </row>
    <row r="685" spans="1:9" x14ac:dyDescent="0.25">
      <c r="A685" s="10"/>
      <c r="C685" s="132">
        <v>74</v>
      </c>
      <c r="D685" s="133">
        <f>'[2]W-1'!D119</f>
        <v>539.59</v>
      </c>
      <c r="E685" s="133">
        <f>'[2]W-1'!E119</f>
        <v>20.49462018897691</v>
      </c>
      <c r="I685" s="12"/>
    </row>
    <row r="686" spans="1:9" x14ac:dyDescent="0.25">
      <c r="A686" s="10"/>
      <c r="C686" s="132">
        <v>75</v>
      </c>
      <c r="D686" s="133">
        <f>'[2]W-1'!D120</f>
        <v>514.5</v>
      </c>
      <c r="E686" s="133">
        <f>'[2]W-1'!E120</f>
        <v>18.710173318977013</v>
      </c>
      <c r="I686" s="12"/>
    </row>
    <row r="687" spans="1:9" ht="17.25" customHeight="1" x14ac:dyDescent="0.25">
      <c r="A687" s="10"/>
      <c r="C687" s="132">
        <v>76</v>
      </c>
      <c r="D687" s="133">
        <f>'[2]W-1'!D121</f>
        <v>505.68</v>
      </c>
      <c r="E687" s="133">
        <f>'[2]W-1'!E121</f>
        <v>18.951083878977215</v>
      </c>
      <c r="I687" s="12"/>
    </row>
    <row r="688" spans="1:9" ht="16.5" customHeight="1" x14ac:dyDescent="0.25">
      <c r="A688" s="10"/>
      <c r="C688" s="132">
        <v>77</v>
      </c>
      <c r="D688" s="133">
        <f>'[2]W-1'!D122</f>
        <v>511.65</v>
      </c>
      <c r="E688" s="133">
        <f>'[2]W-1'!E122</f>
        <v>18.471833718976995</v>
      </c>
      <c r="I688" s="12"/>
    </row>
    <row r="689" spans="1:9" x14ac:dyDescent="0.25">
      <c r="A689" s="10"/>
      <c r="C689" s="132">
        <v>78</v>
      </c>
      <c r="D689" s="133">
        <f>'[2]W-1'!D123</f>
        <v>570.46</v>
      </c>
      <c r="E689" s="133">
        <f>'[2]W-1'!E123</f>
        <v>18.367226528977199</v>
      </c>
      <c r="I689" s="12"/>
    </row>
    <row r="690" spans="1:9" x14ac:dyDescent="0.25">
      <c r="A690" s="10"/>
      <c r="C690" s="132">
        <v>79</v>
      </c>
      <c r="D690" s="133">
        <f>'[2]W-1'!D124</f>
        <v>687.09</v>
      </c>
      <c r="E690" s="133">
        <f>'[2]W-1'!E124</f>
        <v>15.564822378976942</v>
      </c>
      <c r="I690" s="12"/>
    </row>
    <row r="691" spans="1:9" x14ac:dyDescent="0.25">
      <c r="A691" s="10"/>
      <c r="C691" s="132">
        <v>80</v>
      </c>
      <c r="D691" s="133">
        <f>'[2]W-1'!D125</f>
        <v>806.01</v>
      </c>
      <c r="E691" s="133">
        <f>'[2]W-1'!E125</f>
        <v>13.745539168977075</v>
      </c>
      <c r="I691" s="12"/>
    </row>
    <row r="692" spans="1:9" x14ac:dyDescent="0.25">
      <c r="A692" s="10"/>
      <c r="C692" s="132">
        <v>81</v>
      </c>
      <c r="D692" s="133">
        <f>'[2]W-1'!D126</f>
        <v>824.3</v>
      </c>
      <c r="E692" s="133">
        <f>'[2]W-1'!E126</f>
        <v>15.800120228977221</v>
      </c>
      <c r="I692" s="12"/>
    </row>
    <row r="693" spans="1:9" x14ac:dyDescent="0.25">
      <c r="A693" s="10"/>
      <c r="C693" s="132">
        <v>82</v>
      </c>
      <c r="D693" s="133">
        <f>'[2]W-1'!D127</f>
        <v>783.13</v>
      </c>
      <c r="E693" s="133">
        <f>'[2]W-1'!E127</f>
        <v>15.652932738977483</v>
      </c>
      <c r="I693" s="12"/>
    </row>
    <row r="694" spans="1:9" x14ac:dyDescent="0.25">
      <c r="A694" s="10"/>
      <c r="C694" s="132">
        <v>83</v>
      </c>
      <c r="D694" s="133">
        <f>'[2]W-1'!D128</f>
        <v>738</v>
      </c>
      <c r="E694" s="133">
        <f>'[2]W-1'!E128</f>
        <v>17.626026498977353</v>
      </c>
      <c r="I694" s="12"/>
    </row>
    <row r="695" spans="1:9" x14ac:dyDescent="0.25">
      <c r="A695" s="10"/>
      <c r="C695" s="132">
        <v>84</v>
      </c>
      <c r="D695" s="133">
        <f>'[2]W-1'!D129</f>
        <v>710.57</v>
      </c>
      <c r="E695" s="133">
        <f>'[2]W-1'!E129</f>
        <v>18.526958928977024</v>
      </c>
      <c r="I695" s="12"/>
    </row>
    <row r="696" spans="1:9" x14ac:dyDescent="0.25">
      <c r="A696" s="10"/>
      <c r="C696" s="132">
        <v>85</v>
      </c>
      <c r="D696" s="133">
        <f>'[2]W-1'!D130</f>
        <v>699.23</v>
      </c>
      <c r="E696" s="133">
        <f>'[2]W-1'!E130</f>
        <v>19.446438348976812</v>
      </c>
      <c r="I696" s="12"/>
    </row>
    <row r="697" spans="1:9" x14ac:dyDescent="0.25">
      <c r="A697" s="10"/>
      <c r="C697" s="132">
        <v>86</v>
      </c>
      <c r="D697" s="133">
        <f>'[2]W-1'!D131</f>
        <v>715.73</v>
      </c>
      <c r="E697" s="133">
        <f>'[2]W-1'!E131</f>
        <v>19.399914618976709</v>
      </c>
      <c r="I697" s="12"/>
    </row>
    <row r="698" spans="1:9" x14ac:dyDescent="0.25">
      <c r="A698" s="10"/>
      <c r="C698" s="132">
        <v>87</v>
      </c>
      <c r="D698" s="133">
        <f>'[2]W-1'!D132</f>
        <v>709.45</v>
      </c>
      <c r="E698" s="133">
        <f>'[2]W-1'!E132</f>
        <v>19.215605768977412</v>
      </c>
      <c r="I698" s="12"/>
    </row>
    <row r="699" spans="1:9" x14ac:dyDescent="0.25">
      <c r="A699" s="10"/>
      <c r="C699" s="132">
        <v>88</v>
      </c>
      <c r="D699" s="133">
        <f>'[2]W-1'!D133</f>
        <v>724.44</v>
      </c>
      <c r="E699" s="133">
        <f>'[2]W-1'!E133</f>
        <v>17.840177768976901</v>
      </c>
      <c r="I699" s="12"/>
    </row>
    <row r="700" spans="1:9" x14ac:dyDescent="0.25">
      <c r="A700" s="10"/>
      <c r="C700" s="132">
        <v>89</v>
      </c>
      <c r="D700" s="133">
        <f>'[2]W-1'!D134</f>
        <v>735.09</v>
      </c>
      <c r="E700" s="133">
        <f>'[2]W-1'!E134</f>
        <v>19.286764148977113</v>
      </c>
      <c r="I700" s="12"/>
    </row>
    <row r="701" spans="1:9" x14ac:dyDescent="0.25">
      <c r="A701" s="10"/>
      <c r="C701" s="132">
        <v>90</v>
      </c>
      <c r="D701" s="133">
        <f>'[2]W-1'!D135</f>
        <v>792.15</v>
      </c>
      <c r="E701" s="133">
        <f>'[2]W-1'!E135</f>
        <v>18.144334918977279</v>
      </c>
      <c r="I701" s="12"/>
    </row>
    <row r="702" spans="1:9" x14ac:dyDescent="0.25">
      <c r="A702" s="10"/>
      <c r="C702" s="132">
        <v>91</v>
      </c>
      <c r="D702" s="133">
        <f>'[2]W-1'!D136</f>
        <v>848.22</v>
      </c>
      <c r="E702" s="133">
        <f>'[2]W-1'!E136</f>
        <v>18.813358918976746</v>
      </c>
      <c r="I702" s="12"/>
    </row>
    <row r="703" spans="1:9" x14ac:dyDescent="0.25">
      <c r="A703" s="10"/>
      <c r="C703" s="132">
        <v>92</v>
      </c>
      <c r="D703" s="133">
        <f>'[2]W-1'!D137</f>
        <v>895.8</v>
      </c>
      <c r="E703" s="133">
        <f>'[2]W-1'!E137</f>
        <v>19.537404478977578</v>
      </c>
      <c r="I703" s="12"/>
    </row>
    <row r="704" spans="1:9" x14ac:dyDescent="0.25">
      <c r="A704" s="10"/>
      <c r="C704" s="132">
        <v>93</v>
      </c>
      <c r="D704" s="133">
        <f>'[2]W-1'!D138</f>
        <v>974.53</v>
      </c>
      <c r="E704" s="133">
        <f>'[2]W-1'!E138</f>
        <v>23.577231618977294</v>
      </c>
      <c r="I704" s="12"/>
    </row>
    <row r="705" spans="1:9" x14ac:dyDescent="0.25">
      <c r="A705" s="10"/>
      <c r="C705" s="132">
        <v>94</v>
      </c>
      <c r="D705" s="133">
        <f>'[2]W-1'!D139</f>
        <v>915.52</v>
      </c>
      <c r="E705" s="133">
        <f>'[2]W-1'!E139</f>
        <v>23.199919658977251</v>
      </c>
      <c r="I705" s="12"/>
    </row>
    <row r="706" spans="1:9" x14ac:dyDescent="0.25">
      <c r="A706" s="10"/>
      <c r="C706" s="132">
        <v>95</v>
      </c>
      <c r="D706" s="133">
        <f>'[2]W-1'!D140</f>
        <v>812.7</v>
      </c>
      <c r="E706" s="133">
        <f>'[2]W-1'!E140</f>
        <v>23.106751058976897</v>
      </c>
      <c r="I706" s="12"/>
    </row>
    <row r="707" spans="1:9" x14ac:dyDescent="0.25">
      <c r="A707" s="10"/>
      <c r="C707" s="132">
        <v>96</v>
      </c>
      <c r="D707" s="133">
        <f>'[2]W-1'!D141</f>
        <v>685.9</v>
      </c>
      <c r="E707" s="133">
        <f>'[2]W-1'!E141</f>
        <v>23.991011868977012</v>
      </c>
      <c r="I707" s="12"/>
    </row>
    <row r="708" spans="1:9" x14ac:dyDescent="0.25">
      <c r="A708" s="10"/>
      <c r="C708" s="132">
        <v>97</v>
      </c>
      <c r="D708" s="133">
        <f>'[2]W-1'!D142</f>
        <v>599.15</v>
      </c>
      <c r="E708" s="133">
        <f>'[2]W-1'!E142</f>
        <v>31.330637368977023</v>
      </c>
      <c r="I708" s="12"/>
    </row>
    <row r="709" spans="1:9" x14ac:dyDescent="0.25">
      <c r="A709" s="10"/>
      <c r="C709" s="132">
        <v>98</v>
      </c>
      <c r="D709" s="133">
        <f>'[2]W-1'!D143</f>
        <v>539.64</v>
      </c>
      <c r="E709" s="133">
        <f>'[2]W-1'!E143</f>
        <v>27.697275838977475</v>
      </c>
      <c r="I709" s="12"/>
    </row>
    <row r="710" spans="1:9" x14ac:dyDescent="0.25">
      <c r="A710" s="10"/>
      <c r="C710" s="132">
        <v>99</v>
      </c>
      <c r="D710" s="133">
        <f>'[2]W-1'!D144</f>
        <v>506.99</v>
      </c>
      <c r="E710" s="133">
        <f>'[2]W-1'!E144</f>
        <v>25.153400108977166</v>
      </c>
      <c r="I710" s="12"/>
    </row>
    <row r="711" spans="1:9" x14ac:dyDescent="0.25">
      <c r="A711" s="10"/>
      <c r="C711" s="132">
        <v>100</v>
      </c>
      <c r="D711" s="133">
        <f>'[2]W-1'!D145</f>
        <v>494.64</v>
      </c>
      <c r="E711" s="133">
        <f>'[2]W-1'!E145</f>
        <v>26.251522808977256</v>
      </c>
      <c r="I711" s="12"/>
    </row>
    <row r="712" spans="1:9" x14ac:dyDescent="0.25">
      <c r="A712" s="10"/>
      <c r="C712" s="132">
        <v>101</v>
      </c>
      <c r="D712" s="133">
        <f>'[2]W-1'!D146</f>
        <v>499.76</v>
      </c>
      <c r="E712" s="133">
        <f>'[2]W-1'!E146</f>
        <v>26.666897078976945</v>
      </c>
      <c r="I712" s="12"/>
    </row>
    <row r="713" spans="1:9" x14ac:dyDescent="0.25">
      <c r="A713" s="10"/>
      <c r="C713" s="132">
        <v>102</v>
      </c>
      <c r="D713" s="133">
        <f>'[2]W-1'!D147</f>
        <v>543.82000000000005</v>
      </c>
      <c r="E713" s="133">
        <f>'[2]W-1'!E147</f>
        <v>28.547935788977384</v>
      </c>
      <c r="I713" s="12"/>
    </row>
    <row r="714" spans="1:9" x14ac:dyDescent="0.25">
      <c r="A714" s="10"/>
      <c r="C714" s="132">
        <v>103</v>
      </c>
      <c r="D714" s="133">
        <f>'[2]W-1'!D148</f>
        <v>638.32000000000005</v>
      </c>
      <c r="E714" s="133">
        <f>'[2]W-1'!E148</f>
        <v>25.316660828977319</v>
      </c>
      <c r="I714" s="12"/>
    </row>
    <row r="715" spans="1:9" x14ac:dyDescent="0.25">
      <c r="A715" s="10"/>
      <c r="C715" s="132">
        <v>104</v>
      </c>
      <c r="D715" s="133">
        <f>'[2]W-1'!D149</f>
        <v>750.09</v>
      </c>
      <c r="E715" s="133">
        <f>'[2]W-1'!E149</f>
        <v>22.689231448977125</v>
      </c>
      <c r="I715" s="12"/>
    </row>
    <row r="716" spans="1:9" x14ac:dyDescent="0.25">
      <c r="A716" s="10"/>
      <c r="C716" s="132">
        <v>105</v>
      </c>
      <c r="D716" s="133">
        <f>'[2]W-1'!D150</f>
        <v>819.3</v>
      </c>
      <c r="E716" s="133">
        <f>'[2]W-1'!E150</f>
        <v>23.666242328977205</v>
      </c>
      <c r="I716" s="12"/>
    </row>
    <row r="717" spans="1:9" x14ac:dyDescent="0.25">
      <c r="A717" s="10"/>
      <c r="C717" s="132">
        <v>106</v>
      </c>
      <c r="D717" s="133">
        <f>'[2]W-1'!D151</f>
        <v>798.36</v>
      </c>
      <c r="E717" s="133">
        <f>'[2]W-1'!E151</f>
        <v>25.08459449897714</v>
      </c>
      <c r="I717" s="12"/>
    </row>
    <row r="718" spans="1:9" x14ac:dyDescent="0.25">
      <c r="A718" s="10"/>
      <c r="C718" s="132">
        <v>107</v>
      </c>
      <c r="D718" s="133">
        <f>'[2]W-1'!D152</f>
        <v>757.84</v>
      </c>
      <c r="E718" s="133">
        <f>'[2]W-1'!E152</f>
        <v>28.837677438977153</v>
      </c>
      <c r="I718" s="12"/>
    </row>
    <row r="719" spans="1:9" x14ac:dyDescent="0.25">
      <c r="A719" s="10"/>
      <c r="C719" s="132">
        <v>108</v>
      </c>
      <c r="D719" s="133">
        <f>'[2]W-1'!D153</f>
        <v>724</v>
      </c>
      <c r="E719" s="133">
        <f>'[2]W-1'!E153</f>
        <v>23.626064998976517</v>
      </c>
      <c r="I719" s="12"/>
    </row>
    <row r="720" spans="1:9" x14ac:dyDescent="0.25">
      <c r="A720" s="10"/>
      <c r="C720" s="132">
        <v>109</v>
      </c>
      <c r="D720" s="133">
        <f>'[2]W-1'!D154</f>
        <v>701.78</v>
      </c>
      <c r="E720" s="133">
        <f>'[2]W-1'!E154</f>
        <v>24.144616188977579</v>
      </c>
      <c r="I720" s="12"/>
    </row>
    <row r="721" spans="1:9" x14ac:dyDescent="0.25">
      <c r="A721" s="10"/>
      <c r="C721" s="132">
        <v>110</v>
      </c>
      <c r="D721" s="133">
        <f>'[2]W-1'!D155</f>
        <v>705.39</v>
      </c>
      <c r="E721" s="133">
        <f>'[2]W-1'!E155</f>
        <v>24.663947148977059</v>
      </c>
      <c r="I721" s="12"/>
    </row>
    <row r="722" spans="1:9" x14ac:dyDescent="0.25">
      <c r="A722" s="10"/>
      <c r="C722" s="132">
        <v>111</v>
      </c>
      <c r="D722" s="133">
        <f>'[2]W-1'!D156</f>
        <v>692.36</v>
      </c>
      <c r="E722" s="133">
        <f>'[2]W-1'!E156</f>
        <v>24.752026618976515</v>
      </c>
      <c r="I722" s="12"/>
    </row>
    <row r="723" spans="1:9" x14ac:dyDescent="0.25">
      <c r="A723" s="10"/>
      <c r="C723" s="132">
        <v>112</v>
      </c>
      <c r="D723" s="133">
        <f>'[2]W-1'!D157</f>
        <v>679.78</v>
      </c>
      <c r="E723" s="133">
        <f>'[2]W-1'!E157</f>
        <v>23.737968798977363</v>
      </c>
      <c r="I723" s="12"/>
    </row>
    <row r="724" spans="1:9" x14ac:dyDescent="0.25">
      <c r="A724" s="10"/>
      <c r="C724" s="132">
        <v>113</v>
      </c>
      <c r="D724" s="133">
        <f>'[2]W-1'!D158</f>
        <v>734.95</v>
      </c>
      <c r="E724" s="133">
        <f>'[2]W-1'!E158</f>
        <v>21.40920286897699</v>
      </c>
      <c r="I724" s="12"/>
    </row>
    <row r="725" spans="1:9" x14ac:dyDescent="0.25">
      <c r="A725" s="10"/>
      <c r="C725" s="132">
        <v>114</v>
      </c>
      <c r="D725" s="133">
        <f>'[2]W-1'!D159</f>
        <v>773.81</v>
      </c>
      <c r="E725" s="133">
        <f>'[2]W-1'!E159</f>
        <v>28.905267538977114</v>
      </c>
      <c r="I725" s="12"/>
    </row>
    <row r="726" spans="1:9" x14ac:dyDescent="0.25">
      <c r="A726" s="10"/>
      <c r="C726" s="132">
        <v>115</v>
      </c>
      <c r="D726" s="133">
        <f>'[2]W-1'!D160</f>
        <v>846.31</v>
      </c>
      <c r="E726" s="133">
        <f>'[2]W-1'!E160</f>
        <v>33.976839448977671</v>
      </c>
      <c r="I726" s="12"/>
    </row>
    <row r="727" spans="1:9" x14ac:dyDescent="0.25">
      <c r="A727" s="10"/>
      <c r="C727" s="132">
        <v>116</v>
      </c>
      <c r="D727" s="133">
        <f>'[2]W-1'!D161</f>
        <v>907.64</v>
      </c>
      <c r="E727" s="133">
        <f>'[2]W-1'!E161</f>
        <v>34.280034348977097</v>
      </c>
      <c r="I727" s="12"/>
    </row>
    <row r="728" spans="1:9" x14ac:dyDescent="0.25">
      <c r="A728" s="10"/>
      <c r="C728" s="132">
        <v>117</v>
      </c>
      <c r="D728" s="133">
        <f>'[2]W-1'!D162</f>
        <v>949</v>
      </c>
      <c r="E728" s="133">
        <f>'[2]W-1'!E162</f>
        <v>31.951790448977818</v>
      </c>
      <c r="I728" s="12"/>
    </row>
    <row r="729" spans="1:9" x14ac:dyDescent="0.25">
      <c r="A729" s="10"/>
      <c r="C729" s="132">
        <v>118</v>
      </c>
      <c r="D729" s="133">
        <f>'[2]W-1'!D163</f>
        <v>899.08</v>
      </c>
      <c r="E729" s="133">
        <f>'[2]W-1'!E163</f>
        <v>33.745577298976968</v>
      </c>
      <c r="I729" s="12"/>
    </row>
    <row r="730" spans="1:9" x14ac:dyDescent="0.25">
      <c r="A730" s="10"/>
      <c r="C730" s="132">
        <v>119</v>
      </c>
      <c r="D730" s="133">
        <f>'[2]W-1'!D164</f>
        <v>791.66</v>
      </c>
      <c r="E730" s="133">
        <f>'[2]W-1'!E164</f>
        <v>26.979689948977466</v>
      </c>
      <c r="I730" s="12"/>
    </row>
    <row r="731" spans="1:9" x14ac:dyDescent="0.25">
      <c r="A731" s="10"/>
      <c r="C731" s="132">
        <v>120</v>
      </c>
      <c r="D731" s="133">
        <f>'[2]W-1'!D165</f>
        <v>679.83</v>
      </c>
      <c r="E731" s="133">
        <f>'[2]W-1'!E165</f>
        <v>21.936034518977749</v>
      </c>
      <c r="I731" s="12"/>
    </row>
    <row r="732" spans="1:9" x14ac:dyDescent="0.25">
      <c r="A732" s="10"/>
      <c r="C732" s="132">
        <v>121</v>
      </c>
      <c r="D732" s="133">
        <f>'[2]W-1'!D166</f>
        <v>629.66</v>
      </c>
      <c r="E732" s="133">
        <f>'[2]W-1'!E166</f>
        <v>25.870340168977123</v>
      </c>
      <c r="I732" s="12"/>
    </row>
    <row r="733" spans="1:9" x14ac:dyDescent="0.25">
      <c r="A733" s="10"/>
      <c r="C733" s="132">
        <v>122</v>
      </c>
      <c r="D733" s="133">
        <f>'[2]W-1'!D167</f>
        <v>579.76</v>
      </c>
      <c r="E733" s="133">
        <f>'[2]W-1'!E167</f>
        <v>22.650708738977073</v>
      </c>
      <c r="I733" s="12"/>
    </row>
    <row r="734" spans="1:9" x14ac:dyDescent="0.25">
      <c r="A734" s="10"/>
      <c r="C734" s="132">
        <v>123</v>
      </c>
      <c r="D734" s="133">
        <f>'[2]W-1'!D168</f>
        <v>534.49</v>
      </c>
      <c r="E734" s="133">
        <f>'[2]W-1'!E168</f>
        <v>20.613822938977478</v>
      </c>
      <c r="I734" s="12"/>
    </row>
    <row r="735" spans="1:9" x14ac:dyDescent="0.25">
      <c r="A735" s="10"/>
      <c r="C735" s="132">
        <v>124</v>
      </c>
      <c r="D735" s="133">
        <f>'[2]W-1'!D169</f>
        <v>514.49</v>
      </c>
      <c r="E735" s="133">
        <f>'[2]W-1'!E169</f>
        <v>19.856158948977054</v>
      </c>
      <c r="I735" s="12"/>
    </row>
    <row r="736" spans="1:9" x14ac:dyDescent="0.25">
      <c r="A736" s="10"/>
      <c r="C736" s="132">
        <v>125</v>
      </c>
      <c r="D736" s="133">
        <f>'[2]W-1'!D170</f>
        <v>515.09</v>
      </c>
      <c r="E736" s="133">
        <f>'[2]W-1'!E170</f>
        <v>22.818585508977321</v>
      </c>
      <c r="I736" s="12"/>
    </row>
    <row r="737" spans="1:9" x14ac:dyDescent="0.25">
      <c r="A737" s="10"/>
      <c r="C737" s="132">
        <v>126</v>
      </c>
      <c r="D737" s="133">
        <f>'[2]W-1'!D171</f>
        <v>546.46</v>
      </c>
      <c r="E737" s="133">
        <f>'[2]W-1'!E171</f>
        <v>25.125121828977058</v>
      </c>
      <c r="I737" s="12"/>
    </row>
    <row r="738" spans="1:9" x14ac:dyDescent="0.25">
      <c r="A738" s="10"/>
      <c r="C738" s="132">
        <v>127</v>
      </c>
      <c r="D738" s="133">
        <f>'[2]W-1'!D172</f>
        <v>612.12</v>
      </c>
      <c r="E738" s="133">
        <f>'[2]W-1'!E172</f>
        <v>24.892138038977009</v>
      </c>
      <c r="I738" s="12"/>
    </row>
    <row r="739" spans="1:9" x14ac:dyDescent="0.25">
      <c r="A739" s="10"/>
      <c r="C739" s="132">
        <v>128</v>
      </c>
      <c r="D739" s="133">
        <f>'[2]W-1'!D173</f>
        <v>701.18</v>
      </c>
      <c r="E739" s="133">
        <f>'[2]W-1'!E173</f>
        <v>19.096191458976591</v>
      </c>
      <c r="I739" s="12"/>
    </row>
    <row r="740" spans="1:9" x14ac:dyDescent="0.25">
      <c r="A740" s="10"/>
      <c r="C740" s="132">
        <v>129</v>
      </c>
      <c r="D740" s="133">
        <f>'[2]W-1'!D174</f>
        <v>743.01</v>
      </c>
      <c r="E740" s="133">
        <f>'[2]W-1'!E174</f>
        <v>19.20519849897687</v>
      </c>
      <c r="I740" s="12"/>
    </row>
    <row r="741" spans="1:9" x14ac:dyDescent="0.25">
      <c r="A741" s="10"/>
      <c r="C741" s="132">
        <v>130</v>
      </c>
      <c r="D741" s="133">
        <f>'[2]W-1'!D175</f>
        <v>725.35</v>
      </c>
      <c r="E741" s="133">
        <f>'[2]W-1'!E175</f>
        <v>18.935474278976244</v>
      </c>
      <c r="I741" s="12"/>
    </row>
    <row r="742" spans="1:9" x14ac:dyDescent="0.25">
      <c r="A742" s="10"/>
      <c r="C742" s="132">
        <v>131</v>
      </c>
      <c r="D742" s="133">
        <f>'[2]W-1'!D176</f>
        <v>696.8</v>
      </c>
      <c r="E742" s="133">
        <f>'[2]W-1'!E176</f>
        <v>19.342654288977201</v>
      </c>
      <c r="I742" s="12"/>
    </row>
    <row r="743" spans="1:9" x14ac:dyDescent="0.25">
      <c r="A743" s="10"/>
      <c r="C743" s="132">
        <v>132</v>
      </c>
      <c r="D743" s="133">
        <f>'[2]W-1'!D177</f>
        <v>693.3</v>
      </c>
      <c r="E743" s="133">
        <f>'[2]W-1'!E177</f>
        <v>19.00867960897699</v>
      </c>
      <c r="I743" s="12"/>
    </row>
    <row r="744" spans="1:9" x14ac:dyDescent="0.25">
      <c r="A744" s="10"/>
      <c r="C744" s="132">
        <v>133</v>
      </c>
      <c r="D744" s="133">
        <f>'[2]W-1'!D178</f>
        <v>671.92</v>
      </c>
      <c r="E744" s="133">
        <f>'[2]W-1'!E178</f>
        <v>21.594203818977348</v>
      </c>
      <c r="I744" s="12"/>
    </row>
    <row r="745" spans="1:9" x14ac:dyDescent="0.25">
      <c r="A745" s="10"/>
      <c r="C745" s="132">
        <v>134</v>
      </c>
      <c r="D745" s="133">
        <f>'[2]W-1'!D179</f>
        <v>672.13</v>
      </c>
      <c r="E745" s="133">
        <f>'[2]W-1'!E179</f>
        <v>20.557133228977364</v>
      </c>
      <c r="I745" s="12"/>
    </row>
    <row r="746" spans="1:9" x14ac:dyDescent="0.25">
      <c r="A746" s="10"/>
      <c r="C746" s="132">
        <v>135</v>
      </c>
      <c r="D746" s="133">
        <f>'[2]W-1'!D180</f>
        <v>660.42</v>
      </c>
      <c r="E746" s="133">
        <f>'[2]W-1'!E180</f>
        <v>18.119251868977244</v>
      </c>
      <c r="I746" s="12"/>
    </row>
    <row r="747" spans="1:9" x14ac:dyDescent="0.25">
      <c r="A747" s="10"/>
      <c r="C747" s="132">
        <v>136</v>
      </c>
      <c r="D747" s="133">
        <f>'[2]W-1'!D181</f>
        <v>648.16</v>
      </c>
      <c r="E747" s="133">
        <f>'[2]W-1'!E181</f>
        <v>17.838463738977453</v>
      </c>
      <c r="I747" s="12"/>
    </row>
    <row r="748" spans="1:9" x14ac:dyDescent="0.25">
      <c r="A748" s="10"/>
      <c r="C748" s="132">
        <v>137</v>
      </c>
      <c r="D748" s="133">
        <f>'[2]W-1'!D182</f>
        <v>673.28</v>
      </c>
      <c r="E748" s="133">
        <f>'[2]W-1'!E182</f>
        <v>19.496759268977257</v>
      </c>
      <c r="I748" s="12"/>
    </row>
    <row r="749" spans="1:9" x14ac:dyDescent="0.25">
      <c r="A749" s="10"/>
      <c r="C749" s="132">
        <v>138</v>
      </c>
      <c r="D749" s="133">
        <f>'[2]W-1'!D183</f>
        <v>732.87</v>
      </c>
      <c r="E749" s="133">
        <f>'[2]W-1'!E183</f>
        <v>26.605929878976667</v>
      </c>
      <c r="I749" s="12"/>
    </row>
    <row r="750" spans="1:9" x14ac:dyDescent="0.25">
      <c r="A750" s="10"/>
      <c r="C750" s="132">
        <v>139</v>
      </c>
      <c r="D750" s="133">
        <f>'[2]W-1'!D184</f>
        <v>794.63</v>
      </c>
      <c r="E750" s="133">
        <f>'[2]W-1'!E184</f>
        <v>38.786096588977671</v>
      </c>
      <c r="I750" s="12"/>
    </row>
    <row r="751" spans="1:9" x14ac:dyDescent="0.25">
      <c r="A751" s="10"/>
      <c r="C751" s="132">
        <v>140</v>
      </c>
      <c r="D751" s="133">
        <f>'[2]W-1'!D185</f>
        <v>880.67</v>
      </c>
      <c r="E751" s="133">
        <f>'[2]W-1'!E185</f>
        <v>34.710098388977485</v>
      </c>
      <c r="I751" s="12"/>
    </row>
    <row r="752" spans="1:9" x14ac:dyDescent="0.25">
      <c r="A752" s="10"/>
      <c r="C752" s="132">
        <v>141</v>
      </c>
      <c r="D752" s="133">
        <f>'[2]W-1'!D186</f>
        <v>970.93</v>
      </c>
      <c r="E752" s="133">
        <f>'[2]W-1'!E186</f>
        <v>33.892128458977368</v>
      </c>
      <c r="I752" s="12"/>
    </row>
    <row r="753" spans="1:9" x14ac:dyDescent="0.25">
      <c r="A753" s="10"/>
      <c r="C753" s="132">
        <v>142</v>
      </c>
      <c r="D753" s="133">
        <f>'[2]W-1'!D187</f>
        <v>890.34</v>
      </c>
      <c r="E753" s="133">
        <f>'[2]W-1'!E187</f>
        <v>27.663678918976757</v>
      </c>
      <c r="I753" s="12"/>
    </row>
    <row r="754" spans="1:9" x14ac:dyDescent="0.25">
      <c r="A754" s="10"/>
      <c r="C754" s="132">
        <v>143</v>
      </c>
      <c r="D754" s="133">
        <f>'[2]W-1'!D188</f>
        <v>798.78</v>
      </c>
      <c r="E754" s="133">
        <f>'[2]W-1'!E188</f>
        <v>25.985173558977522</v>
      </c>
      <c r="I754" s="12"/>
    </row>
    <row r="755" spans="1:9" x14ac:dyDescent="0.25">
      <c r="A755" s="10"/>
      <c r="C755" s="132">
        <v>144</v>
      </c>
      <c r="D755" s="133">
        <f>'[2]W-1'!D189</f>
        <v>675.29</v>
      </c>
      <c r="E755" s="133">
        <f>'[2]W-1'!E189</f>
        <v>23.748442838977326</v>
      </c>
      <c r="I755" s="12"/>
    </row>
    <row r="756" spans="1:9" x14ac:dyDescent="0.25">
      <c r="A756" s="10"/>
      <c r="C756" s="132">
        <v>145</v>
      </c>
      <c r="D756" s="133">
        <f>'[2]W-1'!D190</f>
        <v>585.41999999999996</v>
      </c>
      <c r="E756" s="133">
        <f>'[2]W-1'!E190</f>
        <v>20.787262568977098</v>
      </c>
      <c r="I756" s="12"/>
    </row>
    <row r="757" spans="1:9" x14ac:dyDescent="0.25">
      <c r="A757" s="10"/>
      <c r="C757" s="132">
        <v>146</v>
      </c>
      <c r="D757" s="133">
        <f>'[2]W-1'!D191</f>
        <v>510.65</v>
      </c>
      <c r="E757" s="133">
        <f>'[2]W-1'!E191</f>
        <v>19.666575998977009</v>
      </c>
      <c r="I757" s="12"/>
    </row>
    <row r="758" spans="1:9" x14ac:dyDescent="0.25">
      <c r="A758" s="10"/>
      <c r="C758" s="132">
        <v>147</v>
      </c>
      <c r="D758" s="133">
        <f>'[2]W-1'!D192</f>
        <v>491.8</v>
      </c>
      <c r="E758" s="133">
        <f>'[2]W-1'!E192</f>
        <v>18.738015878977194</v>
      </c>
      <c r="I758" s="12"/>
    </row>
    <row r="759" spans="1:9" x14ac:dyDescent="0.25">
      <c r="A759" s="10"/>
      <c r="C759" s="132">
        <v>148</v>
      </c>
      <c r="D759" s="133">
        <f>'[2]W-1'!D193</f>
        <v>482.63</v>
      </c>
      <c r="E759" s="133">
        <f>'[2]W-1'!E193</f>
        <v>18.210123668977076</v>
      </c>
      <c r="I759" s="12"/>
    </row>
    <row r="760" spans="1:9" x14ac:dyDescent="0.25">
      <c r="A760" s="10"/>
      <c r="C760" s="132">
        <v>149</v>
      </c>
      <c r="D760" s="133">
        <f>'[2]W-1'!D194</f>
        <v>499.48</v>
      </c>
      <c r="E760" s="133">
        <f>'[2]W-1'!E194</f>
        <v>19.382563998976934</v>
      </c>
      <c r="I760" s="12"/>
    </row>
    <row r="761" spans="1:9" x14ac:dyDescent="0.25">
      <c r="A761" s="10"/>
      <c r="C761" s="132">
        <v>150</v>
      </c>
      <c r="D761" s="133">
        <f>'[2]W-1'!D195</f>
        <v>546.64</v>
      </c>
      <c r="E761" s="133">
        <f>'[2]W-1'!E195</f>
        <v>23.534668048977323</v>
      </c>
      <c r="I761" s="12"/>
    </row>
    <row r="762" spans="1:9" x14ac:dyDescent="0.25">
      <c r="A762" s="10"/>
      <c r="C762" s="132">
        <v>151</v>
      </c>
      <c r="D762" s="133">
        <f>'[2]W-1'!D196</f>
        <v>662.21</v>
      </c>
      <c r="E762" s="133">
        <f>'[2]W-1'!E196</f>
        <v>20.806353868977226</v>
      </c>
      <c r="I762" s="12"/>
    </row>
    <row r="763" spans="1:9" x14ac:dyDescent="0.25">
      <c r="A763" s="10"/>
      <c r="C763" s="132">
        <v>152</v>
      </c>
      <c r="D763" s="133">
        <f>'[2]W-1'!D197</f>
        <v>793.28</v>
      </c>
      <c r="E763" s="133">
        <f>'[2]W-1'!E197</f>
        <v>17.633233978976705</v>
      </c>
      <c r="I763" s="12"/>
    </row>
    <row r="764" spans="1:9" x14ac:dyDescent="0.25">
      <c r="A764" s="10"/>
      <c r="C764" s="132">
        <v>153</v>
      </c>
      <c r="D764" s="133">
        <f>'[2]W-1'!D198</f>
        <v>857.44</v>
      </c>
      <c r="E764" s="133">
        <f>'[2]W-1'!E198</f>
        <v>19.829254258977244</v>
      </c>
      <c r="I764" s="12"/>
    </row>
    <row r="765" spans="1:9" x14ac:dyDescent="0.25">
      <c r="A765" s="10"/>
      <c r="C765" s="132">
        <v>154</v>
      </c>
      <c r="D765" s="133">
        <f>'[2]W-1'!D199</f>
        <v>895.14</v>
      </c>
      <c r="E765" s="133">
        <f>'[2]W-1'!E199</f>
        <v>21.787800458977472</v>
      </c>
      <c r="I765" s="12"/>
    </row>
    <row r="766" spans="1:9" x14ac:dyDescent="0.25">
      <c r="A766" s="10"/>
      <c r="C766" s="132">
        <v>155</v>
      </c>
      <c r="D766" s="133">
        <f>'[2]W-1'!D200</f>
        <v>822.25</v>
      </c>
      <c r="E766" s="133">
        <f>'[2]W-1'!E200</f>
        <v>20.219301508976969</v>
      </c>
      <c r="I766" s="12"/>
    </row>
    <row r="767" spans="1:9" x14ac:dyDescent="0.25">
      <c r="A767" s="10"/>
      <c r="C767" s="132">
        <v>156</v>
      </c>
      <c r="D767" s="133">
        <f>'[2]W-1'!D201</f>
        <v>803.23</v>
      </c>
      <c r="E767" s="133">
        <f>'[2]W-1'!E201</f>
        <v>22.90551054897719</v>
      </c>
      <c r="I767" s="12"/>
    </row>
    <row r="768" spans="1:9" x14ac:dyDescent="0.25">
      <c r="A768" s="10"/>
      <c r="C768" s="132">
        <v>157</v>
      </c>
      <c r="D768" s="133">
        <f>'[2]W-1'!D202</f>
        <v>784.85</v>
      </c>
      <c r="E768" s="133">
        <f>'[2]W-1'!E202</f>
        <v>22.688883668976814</v>
      </c>
      <c r="I768" s="12"/>
    </row>
    <row r="769" spans="1:9" x14ac:dyDescent="0.25">
      <c r="A769" s="10"/>
      <c r="C769" s="132">
        <v>158</v>
      </c>
      <c r="D769" s="133">
        <f>'[2]W-1'!D203</f>
        <v>791.42</v>
      </c>
      <c r="E769" s="133">
        <f>'[2]W-1'!E203</f>
        <v>21.558813858977146</v>
      </c>
      <c r="I769" s="12"/>
    </row>
    <row r="770" spans="1:9" x14ac:dyDescent="0.25">
      <c r="A770" s="10"/>
      <c r="C770" s="132">
        <v>159</v>
      </c>
      <c r="D770" s="133">
        <f>'[2]W-1'!D204</f>
        <v>760.34</v>
      </c>
      <c r="E770" s="133">
        <f>'[2]W-1'!E204</f>
        <v>18.756727548977324</v>
      </c>
      <c r="I770" s="12"/>
    </row>
    <row r="771" spans="1:9" x14ac:dyDescent="0.25">
      <c r="A771" s="10"/>
      <c r="C771" s="132">
        <v>160</v>
      </c>
      <c r="D771" s="133">
        <f>'[2]W-1'!D205</f>
        <v>750.63</v>
      </c>
      <c r="E771" s="133">
        <f>'[2]W-1'!E205</f>
        <v>16.299980618977088</v>
      </c>
      <c r="I771" s="12"/>
    </row>
    <row r="772" spans="1:9" x14ac:dyDescent="0.25">
      <c r="A772" s="10"/>
      <c r="C772" s="132">
        <v>161</v>
      </c>
      <c r="D772" s="133">
        <f>'[2]W-1'!D206</f>
        <v>738.31</v>
      </c>
      <c r="E772" s="133">
        <f>'[2]W-1'!E206</f>
        <v>16.051100968977039</v>
      </c>
      <c r="I772" s="12"/>
    </row>
    <row r="773" spans="1:9" x14ac:dyDescent="0.25">
      <c r="A773" s="10"/>
      <c r="C773" s="132">
        <v>162</v>
      </c>
      <c r="D773" s="133">
        <f>'[2]W-1'!D207</f>
        <v>770.27</v>
      </c>
      <c r="E773" s="133">
        <f>'[2]W-1'!E207</f>
        <v>22.79742728897736</v>
      </c>
      <c r="I773" s="12"/>
    </row>
    <row r="774" spans="1:9" x14ac:dyDescent="0.25">
      <c r="A774" s="10"/>
      <c r="C774" s="132">
        <v>163</v>
      </c>
      <c r="D774" s="133">
        <f>'[2]W-1'!D208</f>
        <v>825.19</v>
      </c>
      <c r="E774" s="133">
        <f>'[2]W-1'!E208</f>
        <v>33.112485958976777</v>
      </c>
      <c r="I774" s="12"/>
    </row>
    <row r="775" spans="1:9" x14ac:dyDescent="0.25">
      <c r="A775" s="10"/>
      <c r="C775" s="132">
        <v>164</v>
      </c>
      <c r="D775" s="133">
        <f>'[2]W-1'!D209</f>
        <v>911.44</v>
      </c>
      <c r="E775" s="133">
        <f>'[2]W-1'!E209</f>
        <v>31.122831378977708</v>
      </c>
      <c r="I775" s="12"/>
    </row>
    <row r="776" spans="1:9" x14ac:dyDescent="0.25">
      <c r="A776" s="10"/>
      <c r="C776" s="132">
        <v>165</v>
      </c>
      <c r="D776" s="133">
        <f>'[2]W-1'!D210</f>
        <v>954.86</v>
      </c>
      <c r="E776" s="133">
        <f>'[2]W-1'!E210</f>
        <v>34.699967218977463</v>
      </c>
      <c r="I776" s="12"/>
    </row>
    <row r="777" spans="1:9" x14ac:dyDescent="0.25">
      <c r="A777" s="10"/>
      <c r="C777" s="132">
        <v>166</v>
      </c>
      <c r="D777" s="133">
        <f>'[2]W-1'!D211</f>
        <v>886.7</v>
      </c>
      <c r="E777" s="133">
        <f>'[2]W-1'!E211</f>
        <v>31.248087838977426</v>
      </c>
      <c r="I777" s="12"/>
    </row>
    <row r="778" spans="1:9" x14ac:dyDescent="0.25">
      <c r="A778" s="10"/>
      <c r="C778" s="132">
        <v>167</v>
      </c>
      <c r="D778" s="133">
        <f>'[2]W-1'!D212</f>
        <v>784.96</v>
      </c>
      <c r="E778" s="133">
        <f>'[2]W-1'!E212</f>
        <v>30.742887918976521</v>
      </c>
      <c r="I778" s="12"/>
    </row>
    <row r="779" spans="1:9" x14ac:dyDescent="0.25">
      <c r="A779" s="10"/>
      <c r="C779" s="134">
        <v>168</v>
      </c>
      <c r="D779" s="133">
        <f>'[2]W-1'!D213</f>
        <v>652.45000000000005</v>
      </c>
      <c r="E779" s="133">
        <f>'[2]W-1'!E213</f>
        <v>26.366657998977189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tr">
        <f>[2]!Table123[[#Headers],[05/05/2025]]</f>
        <v>05/05/2025</v>
      </c>
      <c r="C852" s="19" t="str">
        <f>[2]!Table123[[#Headers],[06/05/20252]]</f>
        <v>06/05/20252</v>
      </c>
      <c r="D852" s="19" t="str">
        <f>[2]!Table123[[#Headers],[07/05/2025]]</f>
        <v>07/05/2025</v>
      </c>
      <c r="E852" s="19" t="str">
        <f>[2]!Table123[[#Headers],[08/05/2025]]</f>
        <v>08/05/2025</v>
      </c>
      <c r="F852" s="19" t="str">
        <f>[2]!Table123[[#Headers],[09/05/2025]]</f>
        <v>09/05/2025</v>
      </c>
      <c r="G852" s="19" t="str">
        <f>[2]!Table123[[#Headers],[10/05/2025]]</f>
        <v>10/05/2025</v>
      </c>
      <c r="H852" s="19" t="str">
        <f>[2]!Table123[[#Headers],[11/05/2025]]</f>
        <v>11/05/2025</v>
      </c>
      <c r="I852" s="130"/>
    </row>
    <row r="853" spans="1:9" x14ac:dyDescent="0.25">
      <c r="A853" s="20" t="s">
        <v>11</v>
      </c>
      <c r="B853" s="21">
        <f>'[2]W-1'!B218</f>
        <v>11</v>
      </c>
      <c r="C853" s="21">
        <f>'[2]W-1'!C218</f>
        <v>11</v>
      </c>
      <c r="D853" s="21">
        <f>'[2]W-1'!D218</f>
        <v>11</v>
      </c>
      <c r="E853" s="21">
        <f>'[2]W-1'!E218</f>
        <v>11</v>
      </c>
      <c r="F853" s="21">
        <f>'[2]W-1'!F218</f>
        <v>11</v>
      </c>
      <c r="G853" s="21">
        <f>'[2]W-1'!G218</f>
        <v>11</v>
      </c>
      <c r="H853" s="21">
        <f>'[2]W-1'!H218</f>
        <v>11</v>
      </c>
      <c r="I853" s="130"/>
    </row>
    <row r="854" spans="1:9" x14ac:dyDescent="0.25">
      <c r="A854" s="20" t="s">
        <v>12</v>
      </c>
      <c r="B854" s="21">
        <f>'[2]W-1'!B219</f>
        <v>40</v>
      </c>
      <c r="C854" s="21">
        <f>'[2]W-1'!C219</f>
        <v>40</v>
      </c>
      <c r="D854" s="21">
        <f>'[2]W-1'!D219</f>
        <v>40</v>
      </c>
      <c r="E854" s="21">
        <f>'[2]W-1'!E219</f>
        <v>40</v>
      </c>
      <c r="F854" s="21">
        <f>'[2]W-1'!F219</f>
        <v>40</v>
      </c>
      <c r="G854" s="21">
        <f>'[2]W-1'!G219</f>
        <v>40</v>
      </c>
      <c r="H854" s="21">
        <f>'[2]W-1'!H219</f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06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07"/>
      <c r="B2" s="186">
        <f>'[2]Publikime AL'!B2:I2</f>
        <v>45785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1" t="s">
        <v>273</v>
      </c>
      <c r="C4" s="202"/>
      <c r="D4" s="202"/>
      <c r="E4" s="202"/>
      <c r="F4" s="202"/>
      <c r="G4" s="203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1" t="s">
        <v>275</v>
      </c>
      <c r="C6" s="202"/>
      <c r="D6" s="202"/>
      <c r="E6" s="202"/>
      <c r="F6" s="202"/>
      <c r="G6" s="203"/>
      <c r="H6" s="13">
        <f>'[2]Publikime AL'!H6</f>
        <v>17765.47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1" t="s">
        <v>277</v>
      </c>
      <c r="C8" s="202"/>
      <c r="D8" s="202"/>
      <c r="E8" s="202"/>
      <c r="F8" s="202"/>
      <c r="G8" s="202"/>
      <c r="H8" s="203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tr">
        <f>'[2]Publikime AL'!B10</f>
        <v>05/05/2025</v>
      </c>
      <c r="C10" s="19" t="str">
        <f>'[2]Publikime AL'!C10</f>
        <v>06/05/20252</v>
      </c>
      <c r="D10" s="19" t="str">
        <f>'[2]Publikime AL'!D10</f>
        <v>07/05/2025</v>
      </c>
      <c r="E10" s="19" t="str">
        <f>'[2]Publikime AL'!E10</f>
        <v>08/05/2025</v>
      </c>
      <c r="F10" s="19" t="str">
        <f>'[2]Publikime AL'!F10</f>
        <v>09/05/2025</v>
      </c>
      <c r="G10" s="19" t="str">
        <f>'[2]Publikime AL'!G10</f>
        <v>10/05/2025</v>
      </c>
      <c r="H10" s="19" t="str">
        <f>'[2]Publikime AL'!H10</f>
        <v>11/05/2025</v>
      </c>
      <c r="I10" s="12"/>
    </row>
    <row r="11" spans="1:10" x14ac:dyDescent="0.25">
      <c r="A11" s="167" t="s">
        <v>11</v>
      </c>
      <c r="B11" s="19">
        <f>[2]!Table1[[#This Row],[0.1.1900]]</f>
        <v>500</v>
      </c>
      <c r="C11" s="19">
        <f>[2]!Table1[[#This Row],[10-27-2020]]</f>
        <v>500</v>
      </c>
      <c r="D11" s="19">
        <f>[2]!Table1[[#This Row],[10-28-2020]]</f>
        <v>500</v>
      </c>
      <c r="E11" s="19">
        <f>[2]!Table1[[#This Row],[10-29-2020]]</f>
        <v>500</v>
      </c>
      <c r="F11" s="19">
        <f>[2]!Table1[[#This Row],[10-30-2020]]</f>
        <v>500</v>
      </c>
      <c r="G11" s="19">
        <f>[2]!Table1[[#This Row],[10-31-2020]]</f>
        <v>500</v>
      </c>
      <c r="H11" s="19">
        <f>[2]!Table1[[#This Row],[11-1-2020]]</f>
        <v>500</v>
      </c>
      <c r="I11" s="12"/>
    </row>
    <row r="12" spans="1:10" x14ac:dyDescent="0.25">
      <c r="A12" s="167" t="s">
        <v>12</v>
      </c>
      <c r="B12" s="19">
        <f>[2]!Table1[[#This Row],[0.1.1900]]</f>
        <v>1250</v>
      </c>
      <c r="C12" s="19">
        <f>[2]!Table1[[#This Row],[10-27-2020]]</f>
        <v>1250</v>
      </c>
      <c r="D12" s="19">
        <f>[2]!Table1[[#This Row],[10-28-2020]]</f>
        <v>1250</v>
      </c>
      <c r="E12" s="19">
        <f>[2]!Table1[[#This Row],[10-29-2020]]</f>
        <v>1250</v>
      </c>
      <c r="F12" s="19">
        <f>[2]!Table1[[#This Row],[10-30-2020]]</f>
        <v>1250</v>
      </c>
      <c r="G12" s="19">
        <f>[2]!Table1[[#This Row],[10-31-2020]]</f>
        <v>1250</v>
      </c>
      <c r="H12" s="19">
        <f>[2]!Table1[[#This Row],[11-1-2020]]</f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1" t="s">
        <v>280</v>
      </c>
      <c r="C15" s="202"/>
      <c r="D15" s="202"/>
      <c r="E15" s="202"/>
      <c r="F15" s="202"/>
      <c r="G15" s="203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f>'[3]Publikime AL'!D40</f>
        <v>1</v>
      </c>
      <c r="E17" s="19">
        <f>'[3]Publikime AL'!E40</f>
        <v>2</v>
      </c>
      <c r="F17" s="19">
        <f>'[3]Publikime AL'!F40</f>
        <v>3</v>
      </c>
      <c r="G17" s="19">
        <f>'[3]Publikime AL'!G40</f>
        <v>4</v>
      </c>
      <c r="I17" s="12"/>
    </row>
    <row r="18" spans="1:9" x14ac:dyDescent="0.25">
      <c r="A18" s="10"/>
      <c r="C18" s="28" t="s">
        <v>11</v>
      </c>
      <c r="D18" s="19">
        <f>'[2]Publikime AL'!D41</f>
        <v>500</v>
      </c>
      <c r="E18" s="19">
        <f>'[2]Publikime AL'!E41</f>
        <v>500</v>
      </c>
      <c r="F18" s="19">
        <f>'[2]Publikime AL'!F41</f>
        <v>500</v>
      </c>
      <c r="G18" s="19">
        <f>'[2]Publikime AL'!G41</f>
        <v>500</v>
      </c>
      <c r="I18" s="12"/>
    </row>
    <row r="19" spans="1:9" x14ac:dyDescent="0.25">
      <c r="A19" s="10"/>
      <c r="C19" s="28" t="s">
        <v>12</v>
      </c>
      <c r="D19" s="19">
        <f>'[2]Publikime AL'!D42</f>
        <v>1250</v>
      </c>
      <c r="E19" s="19">
        <f>'[2]Publikime AL'!E42</f>
        <v>1250</v>
      </c>
      <c r="F19" s="19">
        <f>'[2]Publikime AL'!F42</f>
        <v>1250</v>
      </c>
      <c r="G19" s="19">
        <f>'[2]Publikime AL'!G42</f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1" t="s">
        <v>280</v>
      </c>
      <c r="C22" s="202"/>
      <c r="D22" s="202"/>
      <c r="E22" s="202"/>
      <c r="F22" s="202"/>
      <c r="G22" s="203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08">
        <f>YEAR(B2)</f>
        <v>2025</v>
      </c>
      <c r="D24" s="209"/>
      <c r="E24" s="210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f>'[2]Publikime AL'!D72</f>
        <v>550</v>
      </c>
      <c r="E26" s="133">
        <f>'[2]Publikime AL'!E72</f>
        <v>1300</v>
      </c>
      <c r="G26" s="11"/>
      <c r="I26" s="34"/>
    </row>
    <row r="27" spans="1:9" x14ac:dyDescent="0.25">
      <c r="A27" s="10"/>
      <c r="C27" s="28">
        <v>2</v>
      </c>
      <c r="D27" s="133">
        <f>'[2]Publikime AL'!D73</f>
        <v>550</v>
      </c>
      <c r="E27" s="133">
        <f>'[2]Publikime AL'!E73</f>
        <v>1350</v>
      </c>
      <c r="G27" s="11"/>
      <c r="I27" s="34"/>
    </row>
    <row r="28" spans="1:9" x14ac:dyDescent="0.25">
      <c r="A28" s="10"/>
      <c r="C28" s="28">
        <v>3</v>
      </c>
      <c r="D28" s="133">
        <f>'[2]Publikime AL'!D74</f>
        <v>550</v>
      </c>
      <c r="E28" s="133">
        <f>'[2]Publikime AL'!E74</f>
        <v>1450</v>
      </c>
      <c r="G28" s="11"/>
      <c r="I28" s="34"/>
    </row>
    <row r="29" spans="1:9" x14ac:dyDescent="0.25">
      <c r="A29" s="10"/>
      <c r="C29" s="28">
        <v>4</v>
      </c>
      <c r="D29" s="133">
        <f>'[2]Publikime AL'!D75</f>
        <v>600</v>
      </c>
      <c r="E29" s="133">
        <f>'[2]Publikime AL'!E75</f>
        <v>1600</v>
      </c>
      <c r="G29" s="11"/>
      <c r="I29" s="34"/>
    </row>
    <row r="30" spans="1:9" x14ac:dyDescent="0.25">
      <c r="A30" s="10"/>
      <c r="C30" s="28">
        <v>5</v>
      </c>
      <c r="D30" s="133">
        <f>'[2]Publikime AL'!D76</f>
        <v>600</v>
      </c>
      <c r="E30" s="133">
        <f>'[2]Publikime AL'!E76</f>
        <v>1650</v>
      </c>
      <c r="G30" s="11"/>
      <c r="I30" s="34"/>
    </row>
    <row r="31" spans="1:9" x14ac:dyDescent="0.25">
      <c r="A31" s="10"/>
      <c r="C31" s="28">
        <f t="shared" ref="C31:C77" si="0">C30+1</f>
        <v>6</v>
      </c>
      <c r="D31" s="133">
        <f>'[2]Publikime AL'!D77</f>
        <v>550</v>
      </c>
      <c r="E31" s="133">
        <f>'[2]Publikime AL'!E77</f>
        <v>1500</v>
      </c>
      <c r="G31" s="11"/>
      <c r="I31" s="34"/>
    </row>
    <row r="32" spans="1:9" x14ac:dyDescent="0.25">
      <c r="A32" s="10"/>
      <c r="C32" s="28">
        <f t="shared" si="0"/>
        <v>7</v>
      </c>
      <c r="D32" s="133">
        <f>'[2]Publikime AL'!D78</f>
        <v>550</v>
      </c>
      <c r="E32" s="133">
        <f>'[2]Publikime AL'!E78</f>
        <v>1450</v>
      </c>
      <c r="G32" s="11"/>
      <c r="I32" s="34"/>
    </row>
    <row r="33" spans="1:9" x14ac:dyDescent="0.25">
      <c r="A33" s="10"/>
      <c r="C33" s="28">
        <f t="shared" si="0"/>
        <v>8</v>
      </c>
      <c r="D33" s="133">
        <f>'[2]Publikime AL'!D79</f>
        <v>550</v>
      </c>
      <c r="E33" s="133">
        <f>'[2]Publikime AL'!E79</f>
        <v>1400</v>
      </c>
      <c r="G33" s="11"/>
      <c r="I33" s="34"/>
    </row>
    <row r="34" spans="1:9" x14ac:dyDescent="0.25">
      <c r="A34" s="10"/>
      <c r="C34" s="28">
        <f t="shared" si="0"/>
        <v>9</v>
      </c>
      <c r="D34" s="133">
        <f>'[2]Publikime AL'!D80</f>
        <v>550</v>
      </c>
      <c r="E34" s="133">
        <f>'[2]Publikime AL'!E80</f>
        <v>1300</v>
      </c>
      <c r="G34" s="11"/>
      <c r="I34" s="34"/>
    </row>
    <row r="35" spans="1:9" x14ac:dyDescent="0.25">
      <c r="A35" s="10"/>
      <c r="C35" s="28">
        <f t="shared" si="0"/>
        <v>10</v>
      </c>
      <c r="D35" s="133">
        <f>'[2]Publikime AL'!D81</f>
        <v>550</v>
      </c>
      <c r="E35" s="133">
        <f>'[2]Publikime AL'!E81</f>
        <v>1250</v>
      </c>
      <c r="G35" s="11"/>
      <c r="I35" s="34"/>
    </row>
    <row r="36" spans="1:9" x14ac:dyDescent="0.25">
      <c r="A36" s="10"/>
      <c r="C36" s="28">
        <f t="shared" si="0"/>
        <v>11</v>
      </c>
      <c r="D36" s="133">
        <f>'[2]Publikime AL'!D82</f>
        <v>550</v>
      </c>
      <c r="E36" s="133">
        <f>'[2]Publikime AL'!E82</f>
        <v>1250</v>
      </c>
      <c r="G36" s="11"/>
      <c r="I36" s="34"/>
    </row>
    <row r="37" spans="1:9" x14ac:dyDescent="0.25">
      <c r="A37" s="10"/>
      <c r="C37" s="28">
        <f t="shared" si="0"/>
        <v>12</v>
      </c>
      <c r="D37" s="133">
        <f>'[2]Publikime AL'!D83</f>
        <v>550</v>
      </c>
      <c r="E37" s="133">
        <f>'[2]Publikime AL'!E83</f>
        <v>1250</v>
      </c>
      <c r="G37" s="11"/>
      <c r="I37" s="34"/>
    </row>
    <row r="38" spans="1:9" ht="15.75" customHeight="1" x14ac:dyDescent="0.25">
      <c r="A38" s="10"/>
      <c r="C38" s="28">
        <f t="shared" si="0"/>
        <v>13</v>
      </c>
      <c r="D38" s="133">
        <f>'[2]Publikime AL'!D84</f>
        <v>550</v>
      </c>
      <c r="E38" s="133">
        <f>'[2]Publikime AL'!E84</f>
        <v>1200</v>
      </c>
      <c r="G38" s="11"/>
      <c r="I38" s="34"/>
    </row>
    <row r="39" spans="1:9" x14ac:dyDescent="0.25">
      <c r="A39" s="10"/>
      <c r="C39" s="28">
        <f t="shared" si="0"/>
        <v>14</v>
      </c>
      <c r="D39" s="133">
        <f>'[2]Publikime AL'!D85</f>
        <v>550</v>
      </c>
      <c r="E39" s="133">
        <f>'[2]Publikime AL'!E85</f>
        <v>1200</v>
      </c>
      <c r="G39" s="11"/>
      <c r="I39" s="34"/>
    </row>
    <row r="40" spans="1:9" x14ac:dyDescent="0.25">
      <c r="A40" s="10"/>
      <c r="C40" s="28">
        <f t="shared" si="0"/>
        <v>15</v>
      </c>
      <c r="D40" s="133">
        <f>'[2]Publikime AL'!D86</f>
        <v>550</v>
      </c>
      <c r="E40" s="133">
        <f>'[2]Publikime AL'!E86</f>
        <v>1150</v>
      </c>
      <c r="G40" s="11"/>
      <c r="I40" s="34"/>
    </row>
    <row r="41" spans="1:9" x14ac:dyDescent="0.25">
      <c r="A41" s="10"/>
      <c r="C41" s="28">
        <f t="shared" si="0"/>
        <v>16</v>
      </c>
      <c r="D41" s="133">
        <f>'[2]Publikime AL'!D87</f>
        <v>550</v>
      </c>
      <c r="E41" s="133">
        <f>'[2]Publikime AL'!E87</f>
        <v>1100</v>
      </c>
      <c r="G41" s="11"/>
      <c r="I41" s="34"/>
    </row>
    <row r="42" spans="1:9" x14ac:dyDescent="0.25">
      <c r="A42" s="10"/>
      <c r="C42" s="28">
        <f t="shared" si="0"/>
        <v>17</v>
      </c>
      <c r="D42" s="133">
        <f>'[2]Publikime AL'!D88</f>
        <v>550</v>
      </c>
      <c r="E42" s="133">
        <f>'[2]Publikime AL'!E88</f>
        <v>1100</v>
      </c>
      <c r="G42" s="11"/>
      <c r="I42" s="34"/>
    </row>
    <row r="43" spans="1:9" x14ac:dyDescent="0.25">
      <c r="A43" s="10"/>
      <c r="C43" s="28">
        <f t="shared" si="0"/>
        <v>18</v>
      </c>
      <c r="D43" s="133">
        <f>'[2]Publikime AL'!D89</f>
        <v>550</v>
      </c>
      <c r="E43" s="133">
        <f>'[2]Publikime AL'!E89</f>
        <v>1050</v>
      </c>
      <c r="G43" s="11"/>
      <c r="I43" s="34"/>
    </row>
    <row r="44" spans="1:9" x14ac:dyDescent="0.25">
      <c r="A44" s="10"/>
      <c r="C44" s="28">
        <f t="shared" si="0"/>
        <v>19</v>
      </c>
      <c r="D44" s="133">
        <f>'[2]Publikime AL'!D90</f>
        <v>550</v>
      </c>
      <c r="E44" s="133">
        <f>'[2]Publikime AL'!E90</f>
        <v>1050</v>
      </c>
      <c r="G44" s="11"/>
      <c r="I44" s="34"/>
    </row>
    <row r="45" spans="1:9" x14ac:dyDescent="0.25">
      <c r="A45" s="10"/>
      <c r="C45" s="28">
        <f t="shared" si="0"/>
        <v>20</v>
      </c>
      <c r="D45" s="133">
        <f>'[2]Publikime AL'!D91</f>
        <v>510</v>
      </c>
      <c r="E45" s="133">
        <f>'[2]Publikime AL'!E91</f>
        <v>1000</v>
      </c>
      <c r="G45" s="11"/>
      <c r="I45" s="34"/>
    </row>
    <row r="46" spans="1:9" x14ac:dyDescent="0.25">
      <c r="A46" s="10"/>
      <c r="C46" s="28">
        <f t="shared" si="0"/>
        <v>21</v>
      </c>
      <c r="D46" s="133">
        <f>'[2]Publikime AL'!D92</f>
        <v>510</v>
      </c>
      <c r="E46" s="133">
        <f>'[2]Publikime AL'!E92</f>
        <v>1000</v>
      </c>
      <c r="G46" s="11"/>
      <c r="I46" s="34"/>
    </row>
    <row r="47" spans="1:9" x14ac:dyDescent="0.25">
      <c r="A47" s="10"/>
      <c r="C47" s="28">
        <f t="shared" si="0"/>
        <v>22</v>
      </c>
      <c r="D47" s="133">
        <f>'[2]Publikime AL'!D93</f>
        <v>550</v>
      </c>
      <c r="E47" s="133">
        <f>'[2]Publikime AL'!E93</f>
        <v>1050</v>
      </c>
      <c r="G47" s="11"/>
      <c r="I47" s="34"/>
    </row>
    <row r="48" spans="1:9" x14ac:dyDescent="0.25">
      <c r="A48" s="10"/>
      <c r="C48" s="28">
        <f t="shared" si="0"/>
        <v>23</v>
      </c>
      <c r="D48" s="133">
        <f>'[2]Publikime AL'!D94</f>
        <v>510</v>
      </c>
      <c r="E48" s="133">
        <f>'[2]Publikime AL'!E94</f>
        <v>990</v>
      </c>
      <c r="G48" s="11"/>
      <c r="I48" s="34"/>
    </row>
    <row r="49" spans="1:9" x14ac:dyDescent="0.25">
      <c r="A49" s="10"/>
      <c r="C49" s="28">
        <f t="shared" si="0"/>
        <v>24</v>
      </c>
      <c r="D49" s="133">
        <f>'[2]Publikime AL'!D95</f>
        <v>550</v>
      </c>
      <c r="E49" s="133">
        <f>'[2]Publikime AL'!E95</f>
        <v>1100</v>
      </c>
      <c r="G49" s="11"/>
      <c r="I49" s="34"/>
    </row>
    <row r="50" spans="1:9" x14ac:dyDescent="0.25">
      <c r="A50" s="10"/>
      <c r="C50" s="28">
        <f t="shared" si="0"/>
        <v>25</v>
      </c>
      <c r="D50" s="133">
        <f>'[2]Publikime AL'!D96</f>
        <v>550</v>
      </c>
      <c r="E50" s="133">
        <f>'[2]Publikime AL'!E96</f>
        <v>1100</v>
      </c>
      <c r="G50" s="11"/>
      <c r="I50" s="34"/>
    </row>
    <row r="51" spans="1:9" x14ac:dyDescent="0.25">
      <c r="A51" s="10"/>
      <c r="C51" s="28">
        <f t="shared" si="0"/>
        <v>26</v>
      </c>
      <c r="D51" s="133">
        <f>'[2]Publikime AL'!D97</f>
        <v>600</v>
      </c>
      <c r="E51" s="133">
        <f>'[2]Publikime AL'!E97</f>
        <v>1150</v>
      </c>
      <c r="G51" s="11"/>
      <c r="I51" s="34"/>
    </row>
    <row r="52" spans="1:9" x14ac:dyDescent="0.25">
      <c r="A52" s="10"/>
      <c r="C52" s="28">
        <f t="shared" si="0"/>
        <v>27</v>
      </c>
      <c r="D52" s="133">
        <f>'[2]Publikime AL'!D98</f>
        <v>600</v>
      </c>
      <c r="E52" s="133">
        <f>'[2]Publikime AL'!E98</f>
        <v>1150</v>
      </c>
      <c r="G52" s="11"/>
      <c r="I52" s="34"/>
    </row>
    <row r="53" spans="1:9" x14ac:dyDescent="0.25">
      <c r="A53" s="10"/>
      <c r="C53" s="28">
        <f t="shared" si="0"/>
        <v>28</v>
      </c>
      <c r="D53" s="133">
        <f>'[2]Publikime AL'!D99</f>
        <v>600</v>
      </c>
      <c r="E53" s="133">
        <f>'[2]Publikime AL'!E99</f>
        <v>1200</v>
      </c>
      <c r="G53" s="11"/>
      <c r="I53" s="34"/>
    </row>
    <row r="54" spans="1:9" x14ac:dyDescent="0.25">
      <c r="A54" s="10"/>
      <c r="C54" s="28">
        <f t="shared" si="0"/>
        <v>29</v>
      </c>
      <c r="D54" s="133">
        <f>'[2]Publikime AL'!D100</f>
        <v>600</v>
      </c>
      <c r="E54" s="133">
        <f>'[2]Publikime AL'!E100</f>
        <v>1200</v>
      </c>
      <c r="G54" s="11"/>
      <c r="I54" s="34"/>
    </row>
    <row r="55" spans="1:9" x14ac:dyDescent="0.25">
      <c r="A55" s="10"/>
      <c r="C55" s="28">
        <f t="shared" si="0"/>
        <v>30</v>
      </c>
      <c r="D55" s="133">
        <f>'[2]Publikime AL'!D101</f>
        <v>600</v>
      </c>
      <c r="E55" s="133">
        <f>'[2]Publikime AL'!E101</f>
        <v>1200</v>
      </c>
      <c r="G55" s="11"/>
      <c r="I55" s="34"/>
    </row>
    <row r="56" spans="1:9" x14ac:dyDescent="0.25">
      <c r="A56" s="10"/>
      <c r="C56" s="28">
        <f t="shared" si="0"/>
        <v>31</v>
      </c>
      <c r="D56" s="133">
        <f>'[2]Publikime AL'!D102</f>
        <v>650</v>
      </c>
      <c r="E56" s="133">
        <f>'[2]Publikime AL'!E102</f>
        <v>1200</v>
      </c>
      <c r="G56" s="11"/>
      <c r="I56" s="34"/>
    </row>
    <row r="57" spans="1:9" x14ac:dyDescent="0.25">
      <c r="A57" s="10"/>
      <c r="C57" s="28">
        <f t="shared" si="0"/>
        <v>32</v>
      </c>
      <c r="D57" s="133">
        <f>'[2]Publikime AL'!D103</f>
        <v>650</v>
      </c>
      <c r="E57" s="133">
        <f>'[2]Publikime AL'!E103</f>
        <v>1200</v>
      </c>
      <c r="G57" s="11"/>
      <c r="I57" s="34"/>
    </row>
    <row r="58" spans="1:9" x14ac:dyDescent="0.25">
      <c r="A58" s="10"/>
      <c r="C58" s="28">
        <f t="shared" si="0"/>
        <v>33</v>
      </c>
      <c r="D58" s="133">
        <f>'[2]Publikime AL'!D104</f>
        <v>630</v>
      </c>
      <c r="E58" s="133">
        <f>'[2]Publikime AL'!E104</f>
        <v>1200</v>
      </c>
      <c r="G58" s="11"/>
      <c r="I58" s="34"/>
    </row>
    <row r="59" spans="1:9" x14ac:dyDescent="0.25">
      <c r="A59" s="10"/>
      <c r="C59" s="28">
        <f t="shared" si="0"/>
        <v>34</v>
      </c>
      <c r="D59" s="133">
        <f>'[2]Publikime AL'!D105</f>
        <v>550</v>
      </c>
      <c r="E59" s="133">
        <f>'[2]Publikime AL'!E105</f>
        <v>1100</v>
      </c>
      <c r="G59" s="11"/>
      <c r="I59" s="34"/>
    </row>
    <row r="60" spans="1:9" x14ac:dyDescent="0.25">
      <c r="A60" s="10"/>
      <c r="C60" s="28">
        <f t="shared" si="0"/>
        <v>35</v>
      </c>
      <c r="D60" s="133">
        <f>'[2]Publikime AL'!D106</f>
        <v>550</v>
      </c>
      <c r="E60" s="133">
        <f>'[2]Publikime AL'!E106</f>
        <v>1050</v>
      </c>
      <c r="G60" s="11"/>
      <c r="I60" s="34"/>
    </row>
    <row r="61" spans="1:9" x14ac:dyDescent="0.25">
      <c r="A61" s="10"/>
      <c r="C61" s="28">
        <f t="shared" si="0"/>
        <v>36</v>
      </c>
      <c r="D61" s="133">
        <f>'[2]Publikime AL'!D107</f>
        <v>510</v>
      </c>
      <c r="E61" s="133">
        <f>'[2]Publikime AL'!E107</f>
        <v>1000</v>
      </c>
      <c r="G61" s="11"/>
      <c r="I61" s="34"/>
    </row>
    <row r="62" spans="1:9" x14ac:dyDescent="0.25">
      <c r="A62" s="10"/>
      <c r="C62" s="28">
        <f t="shared" si="0"/>
        <v>37</v>
      </c>
      <c r="D62" s="133">
        <f>'[2]Publikime AL'!D108</f>
        <v>550</v>
      </c>
      <c r="E62" s="133">
        <f>'[2]Publikime AL'!E108</f>
        <v>1050</v>
      </c>
      <c r="G62" s="11"/>
      <c r="I62" s="34"/>
    </row>
    <row r="63" spans="1:9" x14ac:dyDescent="0.25">
      <c r="A63" s="10"/>
      <c r="C63" s="28">
        <f t="shared" si="0"/>
        <v>38</v>
      </c>
      <c r="D63" s="133">
        <f>'[2]Publikime AL'!D109</f>
        <v>550</v>
      </c>
      <c r="E63" s="133">
        <f>'[2]Publikime AL'!E109</f>
        <v>1100</v>
      </c>
      <c r="G63" s="11"/>
      <c r="I63" s="34"/>
    </row>
    <row r="64" spans="1:9" x14ac:dyDescent="0.25">
      <c r="A64" s="10"/>
      <c r="C64" s="28">
        <f t="shared" si="0"/>
        <v>39</v>
      </c>
      <c r="D64" s="133">
        <f>'[2]Publikime AL'!D110</f>
        <v>510</v>
      </c>
      <c r="E64" s="133">
        <f>'[2]Publikime AL'!E110</f>
        <v>1050</v>
      </c>
      <c r="G64" s="11"/>
      <c r="I64" s="34"/>
    </row>
    <row r="65" spans="1:9" x14ac:dyDescent="0.25">
      <c r="A65" s="10"/>
      <c r="C65" s="28">
        <f t="shared" si="0"/>
        <v>40</v>
      </c>
      <c r="D65" s="133">
        <f>'[2]Publikime AL'!D111</f>
        <v>550</v>
      </c>
      <c r="E65" s="133">
        <f>'[2]Publikime AL'!E111</f>
        <v>1100</v>
      </c>
      <c r="G65" s="11"/>
      <c r="I65" s="34"/>
    </row>
    <row r="66" spans="1:9" x14ac:dyDescent="0.25">
      <c r="A66" s="10"/>
      <c r="C66" s="28">
        <f t="shared" si="0"/>
        <v>41</v>
      </c>
      <c r="D66" s="133">
        <f>'[2]Publikime AL'!D112</f>
        <v>550</v>
      </c>
      <c r="E66" s="133">
        <f>'[2]Publikime AL'!E112</f>
        <v>1100</v>
      </c>
      <c r="G66" s="11"/>
      <c r="I66" s="34"/>
    </row>
    <row r="67" spans="1:9" x14ac:dyDescent="0.25">
      <c r="A67" s="10"/>
      <c r="C67" s="28">
        <f t="shared" si="0"/>
        <v>42</v>
      </c>
      <c r="D67" s="133">
        <f>'[2]Publikime AL'!D113</f>
        <v>550</v>
      </c>
      <c r="E67" s="133">
        <f>'[2]Publikime AL'!E113</f>
        <v>1100</v>
      </c>
      <c r="G67" s="11"/>
      <c r="I67" s="34"/>
    </row>
    <row r="68" spans="1:9" ht="15.75" customHeight="1" x14ac:dyDescent="0.25">
      <c r="A68" s="10"/>
      <c r="C68" s="28">
        <f t="shared" si="0"/>
        <v>43</v>
      </c>
      <c r="D68" s="133">
        <f>'[2]Publikime AL'!D114</f>
        <v>550</v>
      </c>
      <c r="E68" s="133">
        <f>'[2]Publikime AL'!E114</f>
        <v>1150</v>
      </c>
      <c r="G68" s="11"/>
      <c r="I68" s="34"/>
    </row>
    <row r="69" spans="1:9" x14ac:dyDescent="0.25">
      <c r="A69" s="10"/>
      <c r="C69" s="28">
        <f t="shared" si="0"/>
        <v>44</v>
      </c>
      <c r="D69" s="133">
        <f>'[2]Publikime AL'!D115</f>
        <v>550</v>
      </c>
      <c r="E69" s="133">
        <f>'[2]Publikime AL'!E115</f>
        <v>1200</v>
      </c>
      <c r="G69" s="11"/>
      <c r="I69" s="34"/>
    </row>
    <row r="70" spans="1:9" x14ac:dyDescent="0.25">
      <c r="A70" s="10"/>
      <c r="C70" s="28">
        <f t="shared" si="0"/>
        <v>45</v>
      </c>
      <c r="D70" s="133">
        <f>'[2]Publikime AL'!D116</f>
        <v>550</v>
      </c>
      <c r="E70" s="133">
        <f>'[2]Publikime AL'!E116</f>
        <v>1200</v>
      </c>
      <c r="G70" s="11"/>
      <c r="I70" s="34"/>
    </row>
    <row r="71" spans="1:9" x14ac:dyDescent="0.25">
      <c r="A71" s="10"/>
      <c r="C71" s="28">
        <f t="shared" si="0"/>
        <v>46</v>
      </c>
      <c r="D71" s="133">
        <f>'[2]Publikime AL'!D117</f>
        <v>550</v>
      </c>
      <c r="E71" s="133">
        <f>'[2]Publikime AL'!E117</f>
        <v>1250</v>
      </c>
      <c r="G71" s="11"/>
      <c r="I71" s="34"/>
    </row>
    <row r="72" spans="1:9" x14ac:dyDescent="0.25">
      <c r="A72" s="10"/>
      <c r="C72" s="28">
        <f t="shared" si="0"/>
        <v>47</v>
      </c>
      <c r="D72" s="133">
        <f>'[2]Publikime AL'!D118</f>
        <v>550</v>
      </c>
      <c r="E72" s="133">
        <f>'[2]Publikime AL'!E118</f>
        <v>1300</v>
      </c>
      <c r="G72" s="11"/>
      <c r="I72" s="34"/>
    </row>
    <row r="73" spans="1:9" x14ac:dyDescent="0.25">
      <c r="A73" s="10"/>
      <c r="C73" s="28">
        <f t="shared" si="0"/>
        <v>48</v>
      </c>
      <c r="D73" s="133">
        <f>'[2]Publikime AL'!D119</f>
        <v>550</v>
      </c>
      <c r="E73" s="133">
        <f>'[2]Publikime AL'!E119</f>
        <v>1300</v>
      </c>
      <c r="G73" s="11"/>
      <c r="I73" s="34"/>
    </row>
    <row r="74" spans="1:9" x14ac:dyDescent="0.25">
      <c r="A74" s="10"/>
      <c r="C74" s="28">
        <f t="shared" si="0"/>
        <v>49</v>
      </c>
      <c r="D74" s="133">
        <f>'[2]Publikime AL'!D120</f>
        <v>550</v>
      </c>
      <c r="E74" s="133">
        <f>'[2]Publikime AL'!E120</f>
        <v>1350</v>
      </c>
      <c r="G74" s="11"/>
      <c r="I74" s="34"/>
    </row>
    <row r="75" spans="1:9" x14ac:dyDescent="0.25">
      <c r="A75" s="10"/>
      <c r="C75" s="28">
        <f t="shared" si="0"/>
        <v>50</v>
      </c>
      <c r="D75" s="133">
        <f>'[2]Publikime AL'!D121</f>
        <v>550</v>
      </c>
      <c r="E75" s="133">
        <f>'[2]Publikime AL'!E121</f>
        <v>1400</v>
      </c>
      <c r="G75" s="11"/>
      <c r="I75" s="34"/>
    </row>
    <row r="76" spans="1:9" x14ac:dyDescent="0.25">
      <c r="A76" s="10"/>
      <c r="C76" s="28">
        <f t="shared" si="0"/>
        <v>51</v>
      </c>
      <c r="D76" s="133">
        <f>'[2]Publikime AL'!D122</f>
        <v>550</v>
      </c>
      <c r="E76" s="133">
        <f>'[2]Publikime AL'!E122</f>
        <v>1450</v>
      </c>
      <c r="G76" s="11"/>
      <c r="I76" s="34"/>
    </row>
    <row r="77" spans="1:9" x14ac:dyDescent="0.25">
      <c r="A77" s="10"/>
      <c r="C77" s="30">
        <f t="shared" si="0"/>
        <v>52</v>
      </c>
      <c r="D77" s="133">
        <f>'[2]Publikime AL'!D123</f>
        <v>550</v>
      </c>
      <c r="E77" s="133">
        <f>'[2]Publikime AL'!E123</f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1" t="s">
        <v>284</v>
      </c>
      <c r="C79" s="202"/>
      <c r="D79" s="202"/>
      <c r="E79" s="202"/>
      <c r="F79" s="202"/>
      <c r="G79" s="203"/>
      <c r="H79" s="36">
        <f>'[3]Publikime AL'!H154</f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1" t="s">
        <v>285</v>
      </c>
      <c r="B81" s="202"/>
      <c r="C81" s="202"/>
      <c r="D81" s="202"/>
      <c r="E81" s="202"/>
      <c r="F81" s="202"/>
      <c r="G81" s="202"/>
      <c r="H81" s="203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f>B2-DAY(2)</f>
        <v>45783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f>'[2]Publikime AL'!D160</f>
        <v>529.48061916999995</v>
      </c>
      <c r="E85" s="44">
        <f>'[2]Publikime AL'!E160</f>
        <v>-53.239000000000004</v>
      </c>
      <c r="F85" s="44">
        <f>'[2]Publikime AL'!F160</f>
        <v>582.71961916999999</v>
      </c>
      <c r="G85" s="37"/>
      <c r="I85" s="12"/>
    </row>
    <row r="86" spans="1:9" x14ac:dyDescent="0.25">
      <c r="A86" s="10"/>
      <c r="B86" s="37"/>
      <c r="C86" s="43">
        <v>2</v>
      </c>
      <c r="D86" s="44">
        <f>'[2]Publikime AL'!D161</f>
        <v>436.42186854000005</v>
      </c>
      <c r="E86" s="44">
        <f>'[2]Publikime AL'!E161</f>
        <v>-94.963999999999999</v>
      </c>
      <c r="F86" s="44">
        <f>'[2]Publikime AL'!F161</f>
        <v>531.38586854000005</v>
      </c>
      <c r="G86" s="37"/>
      <c r="I86" s="12"/>
    </row>
    <row r="87" spans="1:9" x14ac:dyDescent="0.25">
      <c r="A87" s="10"/>
      <c r="B87" s="37"/>
      <c r="C87" s="43">
        <v>3</v>
      </c>
      <c r="D87" s="44">
        <f>'[2]Publikime AL'!D162</f>
        <v>428.55711531000003</v>
      </c>
      <c r="E87" s="44">
        <f>'[2]Publikime AL'!E162</f>
        <v>-81.75800000000001</v>
      </c>
      <c r="F87" s="44">
        <f>'[2]Publikime AL'!F162</f>
        <v>510.31511531000001</v>
      </c>
      <c r="G87" s="37"/>
      <c r="I87" s="12"/>
    </row>
    <row r="88" spans="1:9" x14ac:dyDescent="0.25">
      <c r="A88" s="10"/>
      <c r="B88" s="37"/>
      <c r="C88" s="43">
        <v>4</v>
      </c>
      <c r="D88" s="44">
        <f>'[2]Publikime AL'!D163</f>
        <v>418.60664731999998</v>
      </c>
      <c r="E88" s="44">
        <f>'[2]Publikime AL'!E163</f>
        <v>-82.22999999999999</v>
      </c>
      <c r="F88" s="44">
        <f>'[2]Publikime AL'!F163</f>
        <v>500.83664732</v>
      </c>
      <c r="G88" s="37"/>
      <c r="I88" s="12"/>
    </row>
    <row r="89" spans="1:9" x14ac:dyDescent="0.25">
      <c r="A89" s="10"/>
      <c r="B89" s="37"/>
      <c r="C89" s="43">
        <v>5</v>
      </c>
      <c r="D89" s="44">
        <f>'[2]Publikime AL'!D164</f>
        <v>428.40869901999997</v>
      </c>
      <c r="E89" s="44">
        <f>'[2]Publikime AL'!E164</f>
        <v>-80.254000000000019</v>
      </c>
      <c r="F89" s="44">
        <f>'[2]Publikime AL'!F164</f>
        <v>508.66269901999999</v>
      </c>
      <c r="G89" s="37"/>
      <c r="I89" s="12"/>
    </row>
    <row r="90" spans="1:9" x14ac:dyDescent="0.25">
      <c r="A90" s="10"/>
      <c r="B90" s="37"/>
      <c r="C90" s="43">
        <v>6</v>
      </c>
      <c r="D90" s="44">
        <f>'[2]Publikime AL'!D165</f>
        <v>515.13760590000004</v>
      </c>
      <c r="E90" s="44">
        <f>'[2]Publikime AL'!E165</f>
        <v>-37.542000000000002</v>
      </c>
      <c r="F90" s="44">
        <f>'[2]Publikime AL'!F165</f>
        <v>552.67960590000007</v>
      </c>
      <c r="G90" s="37"/>
      <c r="I90" s="12"/>
    </row>
    <row r="91" spans="1:9" x14ac:dyDescent="0.25">
      <c r="A91" s="10"/>
      <c r="B91" s="37"/>
      <c r="C91" s="43">
        <v>7</v>
      </c>
      <c r="D91" s="44">
        <f>'[2]Publikime AL'!D166</f>
        <v>644.18545453000036</v>
      </c>
      <c r="E91" s="44">
        <f>'[2]Publikime AL'!E166</f>
        <v>-6.1490000000000151</v>
      </c>
      <c r="F91" s="44">
        <f>'[2]Publikime AL'!F166</f>
        <v>650.33445453000036</v>
      </c>
      <c r="G91" s="37"/>
      <c r="I91" s="12"/>
    </row>
    <row r="92" spans="1:9" x14ac:dyDescent="0.25">
      <c r="A92" s="10"/>
      <c r="B92" s="37"/>
      <c r="C92" s="43">
        <v>8</v>
      </c>
      <c r="D92" s="44">
        <f>'[2]Publikime AL'!D167</f>
        <v>825.19007363000014</v>
      </c>
      <c r="E92" s="44">
        <f>'[2]Publikime AL'!E167</f>
        <v>29.633999999999958</v>
      </c>
      <c r="F92" s="44">
        <f>'[2]Publikime AL'!F167</f>
        <v>795.55607363000013</v>
      </c>
      <c r="G92" s="37"/>
      <c r="I92" s="12"/>
    </row>
    <row r="93" spans="1:9" x14ac:dyDescent="0.25">
      <c r="A93" s="10"/>
      <c r="B93" s="37"/>
      <c r="C93" s="43">
        <v>9</v>
      </c>
      <c r="D93" s="44">
        <f>'[2]Publikime AL'!D168</f>
        <v>906.43382333999989</v>
      </c>
      <c r="E93" s="44">
        <f>'[2]Publikime AL'!E168</f>
        <v>50.365000000000009</v>
      </c>
      <c r="F93" s="44">
        <f>'[2]Publikime AL'!F168</f>
        <v>856.06882333999988</v>
      </c>
      <c r="G93" s="37"/>
      <c r="I93" s="12"/>
    </row>
    <row r="94" spans="1:9" x14ac:dyDescent="0.25">
      <c r="A94" s="10"/>
      <c r="B94" s="37"/>
      <c r="C94" s="43">
        <v>10</v>
      </c>
      <c r="D94" s="44">
        <f>'[2]Publikime AL'!D169</f>
        <v>950.17851569000004</v>
      </c>
      <c r="E94" s="44">
        <f>'[2]Publikime AL'!E169</f>
        <v>100.49099999999999</v>
      </c>
      <c r="F94" s="44">
        <f>'[2]Publikime AL'!F169</f>
        <v>849.68751569000005</v>
      </c>
      <c r="G94" s="37"/>
      <c r="I94" s="12"/>
    </row>
    <row r="95" spans="1:9" x14ac:dyDescent="0.25">
      <c r="A95" s="10"/>
      <c r="B95" s="37"/>
      <c r="C95" s="43">
        <v>11</v>
      </c>
      <c r="D95" s="44">
        <f>'[2]Publikime AL'!D170</f>
        <v>816.35716785999989</v>
      </c>
      <c r="E95" s="44">
        <f>'[2]Publikime AL'!E170</f>
        <v>42.172000000000025</v>
      </c>
      <c r="F95" s="44">
        <f>'[2]Publikime AL'!F170</f>
        <v>774.18516785999986</v>
      </c>
      <c r="G95" s="37"/>
      <c r="I95" s="12"/>
    </row>
    <row r="96" spans="1:9" x14ac:dyDescent="0.25">
      <c r="A96" s="10"/>
      <c r="B96" s="37"/>
      <c r="C96" s="43">
        <v>12</v>
      </c>
      <c r="D96" s="44">
        <f>'[2]Publikime AL'!D171</f>
        <v>805.83833212000002</v>
      </c>
      <c r="E96" s="44">
        <f>'[2]Publikime AL'!E171</f>
        <v>23.408000000000015</v>
      </c>
      <c r="F96" s="44">
        <f>'[2]Publikime AL'!F171</f>
        <v>782.43033212</v>
      </c>
      <c r="G96" s="37"/>
      <c r="I96" s="12"/>
    </row>
    <row r="97" spans="1:9" x14ac:dyDescent="0.25">
      <c r="A97" s="10"/>
      <c r="B97" s="37"/>
      <c r="C97" s="43">
        <v>13</v>
      </c>
      <c r="D97" s="44">
        <f>'[2]Publikime AL'!D172</f>
        <v>806.08132921000015</v>
      </c>
      <c r="E97" s="44">
        <f>'[2]Publikime AL'!E172</f>
        <v>10.661000000000058</v>
      </c>
      <c r="F97" s="44">
        <f>'[2]Publikime AL'!F172</f>
        <v>795.42032921000009</v>
      </c>
      <c r="G97" s="37"/>
      <c r="I97" s="12"/>
    </row>
    <row r="98" spans="1:9" x14ac:dyDescent="0.25">
      <c r="A98" s="10"/>
      <c r="B98" s="37"/>
      <c r="C98" s="43">
        <v>14</v>
      </c>
      <c r="D98" s="44">
        <f>'[2]Publikime AL'!D173</f>
        <v>805.0092530999998</v>
      </c>
      <c r="E98" s="44">
        <f>'[2]Publikime AL'!E173</f>
        <v>-8.6090000000000373</v>
      </c>
      <c r="F98" s="44">
        <f>'[2]Publikime AL'!F173</f>
        <v>813.61825309999983</v>
      </c>
      <c r="G98" s="37"/>
      <c r="I98" s="12"/>
    </row>
    <row r="99" spans="1:9" x14ac:dyDescent="0.25">
      <c r="A99" s="10"/>
      <c r="B99" s="37"/>
      <c r="C99" s="43">
        <v>15</v>
      </c>
      <c r="D99" s="44">
        <f>'[2]Publikime AL'!D174</f>
        <v>803.70321016000003</v>
      </c>
      <c r="E99" s="44">
        <f>'[2]Publikime AL'!E174</f>
        <v>-17.25</v>
      </c>
      <c r="F99" s="44">
        <f>'[2]Publikime AL'!F174</f>
        <v>820.95321016000003</v>
      </c>
      <c r="G99" s="37"/>
      <c r="I99" s="12"/>
    </row>
    <row r="100" spans="1:9" x14ac:dyDescent="0.25">
      <c r="A100" s="10"/>
      <c r="B100" s="37"/>
      <c r="C100" s="43">
        <v>16</v>
      </c>
      <c r="D100" s="44">
        <f>'[2]Publikime AL'!D175</f>
        <v>803.23190710999972</v>
      </c>
      <c r="E100" s="44">
        <f>'[2]Publikime AL'!E175</f>
        <v>-5.942000000000121</v>
      </c>
      <c r="F100" s="44">
        <f>'[2]Publikime AL'!F175</f>
        <v>809.17390710999985</v>
      </c>
      <c r="G100" s="37"/>
      <c r="I100" s="12"/>
    </row>
    <row r="101" spans="1:9" x14ac:dyDescent="0.25">
      <c r="A101" s="10"/>
      <c r="B101" s="37"/>
      <c r="C101" s="43">
        <v>17</v>
      </c>
      <c r="D101" s="44">
        <f>'[2]Publikime AL'!D176</f>
        <v>820.06383638000023</v>
      </c>
      <c r="E101" s="44">
        <f>'[2]Publikime AL'!E176</f>
        <v>9.3109999999999786</v>
      </c>
      <c r="F101" s="44">
        <f>'[2]Publikime AL'!F176</f>
        <v>810.75283638000019</v>
      </c>
      <c r="G101" s="37"/>
      <c r="I101" s="12"/>
    </row>
    <row r="102" spans="1:9" x14ac:dyDescent="0.25">
      <c r="A102" s="10"/>
      <c r="B102" s="37"/>
      <c r="C102" s="43">
        <v>18</v>
      </c>
      <c r="D102" s="44">
        <f>'[2]Publikime AL'!D177</f>
        <v>903.94383917000016</v>
      </c>
      <c r="E102" s="44">
        <f>'[2]Publikime AL'!E177</f>
        <v>82.42900000000003</v>
      </c>
      <c r="F102" s="44">
        <f>'[2]Publikime AL'!F177</f>
        <v>821.51483917000019</v>
      </c>
      <c r="G102" s="37"/>
      <c r="I102" s="12"/>
    </row>
    <row r="103" spans="1:9" x14ac:dyDescent="0.25">
      <c r="A103" s="10"/>
      <c r="B103" s="37"/>
      <c r="C103" s="43">
        <v>19</v>
      </c>
      <c r="D103" s="44">
        <f>'[2]Publikime AL'!D178</f>
        <v>1049.3890395199999</v>
      </c>
      <c r="E103" s="44">
        <f>'[2]Publikime AL'!E178</f>
        <v>206.37799999999999</v>
      </c>
      <c r="F103" s="44">
        <f>'[2]Publikime AL'!F178</f>
        <v>843.01103951999994</v>
      </c>
      <c r="G103" s="37"/>
      <c r="I103" s="12"/>
    </row>
    <row r="104" spans="1:9" x14ac:dyDescent="0.25">
      <c r="A104" s="10"/>
      <c r="B104" s="37"/>
      <c r="C104" s="43">
        <v>20</v>
      </c>
      <c r="D104" s="44">
        <f>'[2]Publikime AL'!D179</f>
        <v>1154.0642320500001</v>
      </c>
      <c r="E104" s="44">
        <f>'[2]Publikime AL'!E179</f>
        <v>267.96500000000003</v>
      </c>
      <c r="F104" s="44">
        <f>'[2]Publikime AL'!F179</f>
        <v>886.09923205000007</v>
      </c>
      <c r="G104" s="37"/>
      <c r="I104" s="12"/>
    </row>
    <row r="105" spans="1:9" x14ac:dyDescent="0.25">
      <c r="A105" s="10"/>
      <c r="B105" s="37"/>
      <c r="C105" s="43">
        <v>21</v>
      </c>
      <c r="D105" s="44">
        <f>'[2]Publikime AL'!D180</f>
        <v>1230.4233078400005</v>
      </c>
      <c r="E105" s="44">
        <f>'[2]Publikime AL'!E180</f>
        <v>267.38099999999997</v>
      </c>
      <c r="F105" s="44">
        <f>'[2]Publikime AL'!F180</f>
        <v>963.04230784000049</v>
      </c>
      <c r="G105" s="37"/>
      <c r="I105" s="12"/>
    </row>
    <row r="106" spans="1:9" x14ac:dyDescent="0.25">
      <c r="A106" s="10"/>
      <c r="B106" s="37"/>
      <c r="C106" s="43">
        <v>22</v>
      </c>
      <c r="D106" s="44">
        <f>'[2]Publikime AL'!D181</f>
        <v>1154.2094365600005</v>
      </c>
      <c r="E106" s="44">
        <f>'[2]Publikime AL'!E181</f>
        <v>250.05200000000002</v>
      </c>
      <c r="F106" s="44">
        <f>'[2]Publikime AL'!F181</f>
        <v>904.15743656000052</v>
      </c>
      <c r="G106" s="37"/>
      <c r="I106" s="12"/>
    </row>
    <row r="107" spans="1:9" x14ac:dyDescent="0.25">
      <c r="A107" s="10"/>
      <c r="B107" s="37"/>
      <c r="C107" s="43">
        <v>23</v>
      </c>
      <c r="D107" s="44">
        <f>'[2]Publikime AL'!D182</f>
        <v>889.41170197999952</v>
      </c>
      <c r="E107" s="44">
        <f>'[2]Publikime AL'!E182</f>
        <v>97.296999999999983</v>
      </c>
      <c r="F107" s="44">
        <f>'[2]Publikime AL'!F182</f>
        <v>792.1147019799995</v>
      </c>
      <c r="G107" s="37"/>
      <c r="I107" s="12"/>
    </row>
    <row r="108" spans="1:9" x14ac:dyDescent="0.25">
      <c r="A108" s="10"/>
      <c r="B108" s="37"/>
      <c r="C108" s="45">
        <v>24</v>
      </c>
      <c r="D108" s="44">
        <f>'[2]Publikime AL'!D183</f>
        <v>671.57437869000012</v>
      </c>
      <c r="E108" s="44">
        <f>'[2]Publikime AL'!E183</f>
        <v>-3.0060000000000002</v>
      </c>
      <c r="F108" s="44">
        <f>'[2]Publikime AL'!F183</f>
        <v>674.58037869000009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1" t="s">
        <v>291</v>
      </c>
      <c r="C110" s="202"/>
      <c r="D110" s="202"/>
      <c r="E110" s="202"/>
      <c r="F110" s="202"/>
      <c r="G110" s="202"/>
      <c r="H110" s="202"/>
      <c r="I110" s="203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1" t="s">
        <v>300</v>
      </c>
      <c r="C123" s="202"/>
      <c r="D123" s="202"/>
      <c r="E123" s="202"/>
      <c r="F123" s="202"/>
      <c r="G123" s="202"/>
      <c r="H123" s="202"/>
      <c r="I123" s="203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tr">
        <f>[2]!Table79[Elementi]</f>
        <v>N/a</v>
      </c>
      <c r="C126" s="28" t="str">
        <f>[2]!Table79[Fillimi]</f>
        <v>N/a</v>
      </c>
      <c r="D126" s="28" t="str">
        <f>[2]!Table79[Perfundimi]</f>
        <v>N/a</v>
      </c>
      <c r="E126" s="28" t="str">
        <f>[2]!Table79[Vendndoshja]</f>
        <v>N/a</v>
      </c>
      <c r="F126" s="28" t="str">
        <f>[2]!Table79[Impakti ne kapacitetin kufitar]</f>
        <v>N/a</v>
      </c>
      <c r="G126" s="28" t="str">
        <f>[2]!Table79[Arsyeja]</f>
        <v>N/a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1" t="s">
        <v>302</v>
      </c>
      <c r="C128" s="202"/>
      <c r="D128" s="202"/>
      <c r="E128" s="202"/>
      <c r="F128" s="202"/>
      <c r="G128" s="203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1" t="s">
        <v>304</v>
      </c>
      <c r="C130" s="202"/>
      <c r="D130" s="202"/>
      <c r="E130" s="202"/>
      <c r="F130" s="202"/>
      <c r="G130" s="203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1" t="s">
        <v>306</v>
      </c>
      <c r="C132" s="212"/>
      <c r="D132" s="212"/>
      <c r="E132" s="212"/>
      <c r="F132" s="212"/>
      <c r="G132" s="212"/>
      <c r="H132" s="212"/>
      <c r="I132" s="213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f>[2]!Table9[Elementi]</f>
        <v>0</v>
      </c>
      <c r="C135" s="63">
        <f>[2]!Table9[Vendndodhja]</f>
        <v>0</v>
      </c>
      <c r="D135" s="63">
        <f>[2]!Table9[Kapaciteti I instaluar(MWh)]</f>
        <v>0</v>
      </c>
      <c r="E135" s="63">
        <f>[2]!Table9[Lloji gjenerimit]</f>
        <v>0</v>
      </c>
      <c r="F135" s="63">
        <f>[2]!Table9[Arsyeja]</f>
        <v>0</v>
      </c>
      <c r="G135" s="63">
        <f>[2]!Table9[Periudha]</f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1" t="s">
        <v>311</v>
      </c>
      <c r="C137" s="212"/>
      <c r="D137" s="212"/>
      <c r="E137" s="212"/>
      <c r="F137" s="212"/>
      <c r="G137" s="212"/>
      <c r="H137" s="212"/>
      <c r="I137" s="213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tr">
        <f>[2]!Table911[Elementi]</f>
        <v>N/a</v>
      </c>
      <c r="C140" s="63" t="str">
        <f>[2]!Table911[Vendndodhja]</f>
        <v>N/a</v>
      </c>
      <c r="D140" s="63" t="str">
        <f>[2]!Table911[Kapaciteti I instaluar(MWh)]</f>
        <v>N/a</v>
      </c>
      <c r="E140" s="63" t="str">
        <f>[2]!Table911[Lloji gjenerimit]</f>
        <v>N/a</v>
      </c>
      <c r="F140" s="63" t="str">
        <f>[2]!Table911[Arsyeja]</f>
        <v>N/a</v>
      </c>
      <c r="G140" s="63" t="str">
        <f>[2]!Table911[Periudha]</f>
        <v>N/a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1" t="s">
        <v>313</v>
      </c>
      <c r="C142" s="212"/>
      <c r="D142" s="212"/>
      <c r="E142" s="212"/>
      <c r="F142" s="212"/>
      <c r="G142" s="212"/>
      <c r="H142" s="212"/>
      <c r="I142" s="213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1" t="s">
        <v>320</v>
      </c>
      <c r="C150" s="212"/>
      <c r="D150" s="212"/>
      <c r="E150" s="212"/>
      <c r="F150" s="212"/>
      <c r="G150" s="212"/>
      <c r="H150" s="212"/>
      <c r="I150" s="213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tr">
        <f>[2]!Table9111213[Elementi]</f>
        <v>N/a</v>
      </c>
      <c r="C153" s="63" t="str">
        <f>[2]!Table9111213[Vendndodhja]</f>
        <v>N/a</v>
      </c>
      <c r="D153" s="63" t="str">
        <f>[2]!Table9111213[Kapaciteti I instaluar(MWh)]</f>
        <v>N/a</v>
      </c>
      <c r="E153" s="63" t="str">
        <f>[2]!Table9111213[Lloji gjenerimit]</f>
        <v>N/a</v>
      </c>
      <c r="F153" s="63" t="str">
        <f>[2]!Table9111213[Arsyeja]</f>
        <v>N/a</v>
      </c>
      <c r="G153" s="63" t="str">
        <f>[2]!Table9111213[Periudha]</f>
        <v>N/a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1" t="s">
        <v>322</v>
      </c>
      <c r="C155" s="212"/>
      <c r="D155" s="212"/>
      <c r="E155" s="212"/>
      <c r="F155" s="212"/>
      <c r="G155" s="212"/>
      <c r="H155" s="212"/>
      <c r="I155" s="213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f>'[2]Publikime AL'!E261</f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f>'[2]Publikime AL'!E262</f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f>'[2]Publikime AL'!E263</f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f>'[2]Publikime AL'!E264</f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f>'[2]Publikime AL'!E265</f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f>'[2]Publikime AL'!E266</f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1" t="s">
        <v>325</v>
      </c>
      <c r="C165" s="212"/>
      <c r="D165" s="212"/>
      <c r="E165" s="212"/>
      <c r="F165" s="212"/>
      <c r="G165" s="212"/>
      <c r="H165" s="212"/>
      <c r="I165" s="213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f>'[2]Publikime AL'!E271</f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f>'[2]Publikime AL'!E272</f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f>'[2]Publikime AL'!E273</f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f>'[2]Publikime AL'!E274</f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f>'[2]Publikime AL'!E275</f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f>'[2]Publikime AL'!E276</f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1" t="s">
        <v>326</v>
      </c>
      <c r="C175" s="212"/>
      <c r="D175" s="212"/>
      <c r="E175" s="212"/>
      <c r="F175" s="212"/>
      <c r="G175" s="21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f>'[2]Publikime AL'!E281</f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f>'[2]Publikime AL'!E282</f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f>'[2]Publikime AL'!E283</f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f>'[2]Publikime AL'!E284</f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f>'[2]Publikime AL'!E285</f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f>'[2]Publikime AL'!E286</f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1" t="s">
        <v>327</v>
      </c>
      <c r="C185" s="212"/>
      <c r="D185" s="212"/>
      <c r="E185" s="212"/>
      <c r="F185" s="212"/>
      <c r="G185" s="212"/>
      <c r="H185" s="212"/>
      <c r="I185" s="213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f>'[2]Publikime AL'!E291</f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f>'[2]Publikime AL'!E292</f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f>'[2]Publikime AL'!E293</f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f>'[2]Publikime AL'!E294</f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f>'[2]Publikime AL'!E295</f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f>'[2]Publikime AL'!E296</f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1" t="s">
        <v>328</v>
      </c>
      <c r="C195" s="212"/>
      <c r="D195" s="212"/>
      <c r="E195" s="212"/>
      <c r="F195" s="212"/>
      <c r="G195" s="212"/>
      <c r="H195" s="212"/>
      <c r="I195" s="213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f>'[2]Publikime AL'!E301</f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f>'[2]Publikime AL'!E302</f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f>'[2]Publikime AL'!E303</f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f>'[2]Publikime AL'!E304</f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f>'[2]Publikime AL'!E305</f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f>'[2]Publikime AL'!E306</f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1" t="s">
        <v>329</v>
      </c>
      <c r="C205" s="212"/>
      <c r="D205" s="212"/>
      <c r="E205" s="212"/>
      <c r="F205" s="212"/>
      <c r="G205" s="21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f>'[2]Publikime AL'!E311</f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f>'[2]Publikime AL'!E312</f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f>'[2]Publikime AL'!E313</f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f>'[2]Publikime AL'!E314</f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f>'[2]Publikime AL'!E315</f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f>'[2]Publikime AL'!E316</f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1" t="s">
        <v>330</v>
      </c>
      <c r="C216" s="212"/>
      <c r="D216" s="212"/>
      <c r="E216" s="212"/>
      <c r="F216" s="212"/>
      <c r="G216" s="212"/>
      <c r="H216" s="212"/>
      <c r="I216" s="213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f>'[2]Publikime AL'!E332</f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f>'[2]Publikime AL'!E333</f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f>'[2]Publikime AL'!E334</f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f>'[2]Publikime AL'!E335</f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f>'[2]Publikime AL'!E336</f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f>'[2]Publikime AL'!E337</f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1" t="s">
        <v>331</v>
      </c>
      <c r="C226" s="212"/>
      <c r="D226" s="212"/>
      <c r="E226" s="212"/>
      <c r="F226" s="212"/>
      <c r="G226" s="212"/>
      <c r="H226" s="212"/>
      <c r="I226" s="213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f>'[2]Publikime AL'!E332</f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f>'[2]Publikime AL'!E333</f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f>'[2]Publikime AL'!E334</f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f>'[2]Publikime AL'!E335</f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f>'[2]Publikime AL'!E336</f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f>'[2]Publikime AL'!E337</f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1" t="s">
        <v>332</v>
      </c>
      <c r="C236" s="212"/>
      <c r="D236" s="212"/>
      <c r="E236" s="212"/>
      <c r="F236" s="212"/>
      <c r="G236" s="21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1" t="s">
        <v>333</v>
      </c>
      <c r="C238" s="212"/>
      <c r="D238" s="212"/>
      <c r="E238" s="212"/>
      <c r="F238" s="212"/>
      <c r="G238" s="21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1" t="s">
        <v>334</v>
      </c>
      <c r="C240" s="202"/>
      <c r="D240" s="202"/>
      <c r="E240" s="202"/>
      <c r="F240" s="202"/>
      <c r="G240" s="202"/>
      <c r="H240" s="202"/>
      <c r="I240" s="203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tr">
        <f>'[3]Publikime AL'!E343</f>
        <v>N/a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tr">
        <f>'[3]Publikime AL'!E344</f>
        <v>N/a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tr">
        <f>'[3]Publikime AL'!E345</f>
        <v>N/a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tr">
        <f>'[3]Publikime AL'!E346</f>
        <v>N/a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tr">
        <f>'[3]Publikime AL'!E347</f>
        <v>N/a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tr">
        <f>'[3]Publikime AL'!E348</f>
        <v>N/a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1" t="s">
        <v>335</v>
      </c>
      <c r="C250" s="212"/>
      <c r="D250" s="212"/>
      <c r="E250" s="212"/>
      <c r="F250" s="212"/>
      <c r="G250" s="21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1" t="s">
        <v>337</v>
      </c>
      <c r="C252" s="212"/>
      <c r="D252" s="212"/>
      <c r="E252" s="212"/>
      <c r="F252" s="212"/>
      <c r="G252" s="21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f>'[2]Publikime AL'!B358</f>
        <v>18.25334771</v>
      </c>
      <c r="C255" s="76">
        <f>'[2]Publikime AL'!C358</f>
        <v>0</v>
      </c>
      <c r="D255" s="76">
        <f>'[2]Publikime AL'!D358</f>
        <v>82.564975779999997</v>
      </c>
      <c r="E255" s="76">
        <f>'[2]Publikime AL'!E358</f>
        <v>11.16057634</v>
      </c>
      <c r="F255" s="76">
        <f>'[2]Publikime AL'!F358</f>
        <v>14.120063999999999</v>
      </c>
      <c r="G255" s="76">
        <f>'[2]Publikime AL'!G358</f>
        <v>143.82176146</v>
      </c>
      <c r="I255" s="12"/>
    </row>
    <row r="256" spans="1:9" x14ac:dyDescent="0.25">
      <c r="A256" s="75">
        <v>2</v>
      </c>
      <c r="B256" s="76">
        <f>'[2]Publikime AL'!B359</f>
        <v>0.20369664000000001</v>
      </c>
      <c r="C256" s="76">
        <f>'[2]Publikime AL'!C359</f>
        <v>0</v>
      </c>
      <c r="D256" s="76">
        <f>'[2]Publikime AL'!D359</f>
        <v>115.21940278</v>
      </c>
      <c r="E256" s="76">
        <f>'[2]Publikime AL'!E359</f>
        <v>57.91242415</v>
      </c>
      <c r="F256" s="76">
        <f>'[2]Publikime AL'!F359</f>
        <v>65.495807999999997</v>
      </c>
      <c r="G256" s="76">
        <f>'[2]Publikime AL'!G359</f>
        <v>16.414433150000001</v>
      </c>
      <c r="I256" s="12"/>
    </row>
    <row r="257" spans="1:9" x14ac:dyDescent="0.25">
      <c r="A257" s="75">
        <v>3</v>
      </c>
      <c r="B257" s="76">
        <f>'[2]Publikime AL'!B360</f>
        <v>4.5964799999999991E-3</v>
      </c>
      <c r="C257" s="76">
        <f>'[2]Publikime AL'!C360</f>
        <v>0</v>
      </c>
      <c r="D257" s="76">
        <f>'[2]Publikime AL'!D360</f>
        <v>100.15497945000001</v>
      </c>
      <c r="E257" s="76">
        <f>'[2]Publikime AL'!E360</f>
        <v>78.224027969999995</v>
      </c>
      <c r="F257" s="76">
        <f>'[2]Publikime AL'!F360</f>
        <v>23.054975999999996</v>
      </c>
      <c r="G257" s="76">
        <f>'[2]Publikime AL'!G360</f>
        <v>25.295155000000001</v>
      </c>
      <c r="I257" s="12"/>
    </row>
    <row r="258" spans="1:9" ht="15.75" customHeight="1" x14ac:dyDescent="0.25">
      <c r="A258" s="75">
        <v>4</v>
      </c>
      <c r="B258" s="76">
        <f>'[2]Publikime AL'!B361</f>
        <v>0</v>
      </c>
      <c r="C258" s="76">
        <f>'[2]Publikime AL'!C361</f>
        <v>0</v>
      </c>
      <c r="D258" s="76">
        <f>'[2]Publikime AL'!D361</f>
        <v>99.002537059999995</v>
      </c>
      <c r="E258" s="76">
        <f>'[2]Publikime AL'!E361</f>
        <v>82.417308100000014</v>
      </c>
      <c r="F258" s="76">
        <f>'[2]Publikime AL'!F361</f>
        <v>10.682112</v>
      </c>
      <c r="G258" s="76">
        <f>'[2]Publikime AL'!G361</f>
        <v>26.96859628</v>
      </c>
      <c r="I258" s="12"/>
    </row>
    <row r="259" spans="1:9" x14ac:dyDescent="0.25">
      <c r="A259" s="75">
        <v>5</v>
      </c>
      <c r="B259" s="76">
        <f>'[2]Publikime AL'!B362</f>
        <v>5.0803200000000001E-3</v>
      </c>
      <c r="C259" s="76">
        <f>'[2]Publikime AL'!C362</f>
        <v>0</v>
      </c>
      <c r="D259" s="76">
        <f>'[2]Publikime AL'!D362</f>
        <v>99.063920240000002</v>
      </c>
      <c r="E259" s="76">
        <f>'[2]Publikime AL'!E362</f>
        <v>80.536783250000013</v>
      </c>
      <c r="F259" s="76">
        <f>'[2]Publikime AL'!F362</f>
        <v>11.160576000000001</v>
      </c>
      <c r="G259" s="76">
        <f>'[2]Publikime AL'!G362</f>
        <v>24.185548609999998</v>
      </c>
      <c r="I259" s="12"/>
    </row>
    <row r="260" spans="1:9" x14ac:dyDescent="0.25">
      <c r="A260" s="75">
        <v>6</v>
      </c>
      <c r="B260" s="76">
        <f>'[2]Publikime AL'!B363</f>
        <v>9.1869119299999991</v>
      </c>
      <c r="C260" s="76">
        <f>'[2]Publikime AL'!C363</f>
        <v>0</v>
      </c>
      <c r="D260" s="76">
        <f>'[2]Publikime AL'!D363</f>
        <v>78.292281399999993</v>
      </c>
      <c r="E260" s="76">
        <f>'[2]Publikime AL'!E363</f>
        <v>60.244533019999992</v>
      </c>
      <c r="F260" s="76">
        <f>'[2]Publikime AL'!F363</f>
        <v>4.5696000000000001E-2</v>
      </c>
      <c r="G260" s="76">
        <f>'[2]Publikime AL'!G363</f>
        <v>120.87871396</v>
      </c>
      <c r="I260" s="12"/>
    </row>
    <row r="261" spans="1:9" x14ac:dyDescent="0.25">
      <c r="A261" s="75">
        <v>7</v>
      </c>
      <c r="B261" s="76">
        <f>'[2]Publikime AL'!B364</f>
        <v>7.8091775399999994</v>
      </c>
      <c r="C261" s="76">
        <f>'[2]Publikime AL'!C364</f>
        <v>0</v>
      </c>
      <c r="D261" s="76">
        <f>'[2]Publikime AL'!D364</f>
        <v>98.798163040000006</v>
      </c>
      <c r="E261" s="76">
        <f>'[2]Publikime AL'!E364</f>
        <v>40.76835964</v>
      </c>
      <c r="F261" s="76">
        <f>'[2]Publikime AL'!F364</f>
        <v>24.541440000000001</v>
      </c>
      <c r="G261" s="76">
        <f>'[2]Publikime AL'!G364</f>
        <v>65.767403020000003</v>
      </c>
      <c r="I261" s="12"/>
    </row>
    <row r="262" spans="1:9" x14ac:dyDescent="0.25">
      <c r="A262" s="75">
        <v>8</v>
      </c>
      <c r="B262" s="76">
        <f>'[2]Publikime AL'!B365</f>
        <v>42.795405759999994</v>
      </c>
      <c r="C262" s="76">
        <f>'[2]Publikime AL'!C365</f>
        <v>0</v>
      </c>
      <c r="D262" s="76">
        <f>'[2]Publikime AL'!D365</f>
        <v>44.235976359999995</v>
      </c>
      <c r="E262" s="76">
        <f>'[2]Publikime AL'!E365</f>
        <v>19.576167000000002</v>
      </c>
      <c r="F262" s="76">
        <f>'[2]Publikime AL'!F365</f>
        <v>0.83865599999999996</v>
      </c>
      <c r="G262" s="76">
        <f>'[2]Publikime AL'!G365</f>
        <v>241.21552713</v>
      </c>
      <c r="I262" s="12"/>
    </row>
    <row r="263" spans="1:9" x14ac:dyDescent="0.25">
      <c r="A263" s="75">
        <v>9</v>
      </c>
      <c r="B263" s="76">
        <f>'[2]Publikime AL'!B366</f>
        <v>32.812093180000005</v>
      </c>
      <c r="C263" s="76">
        <f>'[2]Publikime AL'!C366</f>
        <v>0</v>
      </c>
      <c r="D263" s="76">
        <f>'[2]Publikime AL'!D366</f>
        <v>78.081165869999992</v>
      </c>
      <c r="E263" s="76">
        <f>'[2]Publikime AL'!E366</f>
        <v>1.6386048500000001</v>
      </c>
      <c r="F263" s="76">
        <f>'[2]Publikime AL'!F366</f>
        <v>53.380992000000006</v>
      </c>
      <c r="G263" s="76">
        <f>'[2]Publikime AL'!G366</f>
        <v>146.45772176999998</v>
      </c>
      <c r="I263" s="12"/>
    </row>
    <row r="264" spans="1:9" x14ac:dyDescent="0.25">
      <c r="A264" s="75">
        <v>10</v>
      </c>
      <c r="B264" s="76">
        <f>'[2]Publikime AL'!B367</f>
        <v>35.945682919999996</v>
      </c>
      <c r="C264" s="76">
        <f>'[2]Publikime AL'!C367</f>
        <v>0</v>
      </c>
      <c r="D264" s="76">
        <f>'[2]Publikime AL'!D367</f>
        <v>63.298111650000003</v>
      </c>
      <c r="E264" s="76">
        <f>'[2]Publikime AL'!E367</f>
        <v>0</v>
      </c>
      <c r="F264" s="76">
        <f>'[2]Publikime AL'!F367</f>
        <v>15.671039999999998</v>
      </c>
      <c r="G264" s="76">
        <f>'[2]Publikime AL'!G367</f>
        <v>177.25316987000002</v>
      </c>
      <c r="I264" s="12"/>
    </row>
    <row r="265" spans="1:9" x14ac:dyDescent="0.25">
      <c r="A265" s="75">
        <v>11</v>
      </c>
      <c r="B265" s="76">
        <f>'[2]Publikime AL'!B368</f>
        <v>45.471040940000002</v>
      </c>
      <c r="C265" s="76">
        <f>'[2]Publikime AL'!C368</f>
        <v>0</v>
      </c>
      <c r="D265" s="76">
        <f>'[2]Publikime AL'!D368</f>
        <v>25.945211060000002</v>
      </c>
      <c r="E265" s="76">
        <f>'[2]Publikime AL'!E368</f>
        <v>0</v>
      </c>
      <c r="F265" s="76">
        <f>'[2]Publikime AL'!F368</f>
        <v>11.461632</v>
      </c>
      <c r="G265" s="76">
        <f>'[2]Publikime AL'!G368</f>
        <v>237.28029516000004</v>
      </c>
      <c r="I265" s="12"/>
    </row>
    <row r="266" spans="1:9" x14ac:dyDescent="0.25">
      <c r="A266" s="75">
        <v>12</v>
      </c>
      <c r="B266" s="76">
        <f>'[2]Publikime AL'!B369</f>
        <v>35.817465320000004</v>
      </c>
      <c r="C266" s="76">
        <f>'[2]Publikime AL'!C369</f>
        <v>0</v>
      </c>
      <c r="D266" s="76">
        <f>'[2]Publikime AL'!D369</f>
        <v>44.128821920000007</v>
      </c>
      <c r="E266" s="76">
        <f>'[2]Publikime AL'!E369</f>
        <v>0</v>
      </c>
      <c r="F266" s="76">
        <f>'[2]Publikime AL'!F369</f>
        <v>21.649152000000001</v>
      </c>
      <c r="G266" s="76">
        <f>'[2]Publikime AL'!G369</f>
        <v>184.65398643</v>
      </c>
      <c r="I266" s="12"/>
    </row>
    <row r="267" spans="1:9" x14ac:dyDescent="0.25">
      <c r="A267" s="75">
        <v>13</v>
      </c>
      <c r="B267" s="76">
        <f>'[2]Publikime AL'!B370</f>
        <v>33.333914630000002</v>
      </c>
      <c r="C267" s="76">
        <f>'[2]Publikime AL'!C370</f>
        <v>0</v>
      </c>
      <c r="D267" s="76">
        <f>'[2]Publikime AL'!D370</f>
        <v>21.666839620000001</v>
      </c>
      <c r="E267" s="76">
        <f>'[2]Publikime AL'!E370</f>
        <v>0</v>
      </c>
      <c r="F267" s="76">
        <f>'[2]Publikime AL'!F370</f>
        <v>18.875136000000001</v>
      </c>
      <c r="G267" s="76">
        <f>'[2]Publikime AL'!G370</f>
        <v>165.58811010999997</v>
      </c>
      <c r="I267" s="12"/>
    </row>
    <row r="268" spans="1:9" ht="15.75" customHeight="1" x14ac:dyDescent="0.25">
      <c r="A268" s="75">
        <v>14</v>
      </c>
      <c r="B268" s="76">
        <f>'[2]Publikime AL'!B371</f>
        <v>37.038677489999998</v>
      </c>
      <c r="C268" s="76">
        <f>'[2]Publikime AL'!C371</f>
        <v>0</v>
      </c>
      <c r="D268" s="76">
        <f>'[2]Publikime AL'!D371</f>
        <v>16.35063135</v>
      </c>
      <c r="E268" s="76">
        <f>'[2]Publikime AL'!E371</f>
        <v>0</v>
      </c>
      <c r="F268" s="76">
        <f>'[2]Publikime AL'!F371</f>
        <v>9.9966720000000002</v>
      </c>
      <c r="G268" s="76">
        <f>'[2]Publikime AL'!G371</f>
        <v>204.90817380000001</v>
      </c>
      <c r="I268" s="12"/>
    </row>
    <row r="269" spans="1:9" x14ac:dyDescent="0.25">
      <c r="A269" s="75">
        <v>15</v>
      </c>
      <c r="B269" s="76">
        <f>'[2]Publikime AL'!B372</f>
        <v>28.987096100000002</v>
      </c>
      <c r="C269" s="76">
        <f>'[2]Publikime AL'!C372</f>
        <v>0</v>
      </c>
      <c r="D269" s="76">
        <f>'[2]Publikime AL'!D372</f>
        <v>50.628696390000002</v>
      </c>
      <c r="E269" s="76">
        <f>'[2]Publikime AL'!E372</f>
        <v>0</v>
      </c>
      <c r="F269" s="76">
        <f>'[2]Publikime AL'!F372</f>
        <v>80.277119999999996</v>
      </c>
      <c r="G269" s="76">
        <f>'[2]Publikime AL'!G372</f>
        <v>124.63073186</v>
      </c>
      <c r="I269" s="12"/>
    </row>
    <row r="270" spans="1:9" x14ac:dyDescent="0.25">
      <c r="A270" s="75">
        <v>16</v>
      </c>
      <c r="B270" s="76">
        <f>'[2]Publikime AL'!B373</f>
        <v>24.344409420000002</v>
      </c>
      <c r="C270" s="76">
        <f>'[2]Publikime AL'!C373</f>
        <v>0</v>
      </c>
      <c r="D270" s="76">
        <f>'[2]Publikime AL'!D373</f>
        <v>81.831925909999995</v>
      </c>
      <c r="E270" s="76">
        <f>'[2]Publikime AL'!E373</f>
        <v>0</v>
      </c>
      <c r="F270" s="76">
        <f>'[2]Publikime AL'!F373</f>
        <v>161.11065600000001</v>
      </c>
      <c r="G270" s="76">
        <f>'[2]Publikime AL'!G373</f>
        <v>54.06492630999999</v>
      </c>
      <c r="I270" s="12"/>
    </row>
    <row r="271" spans="1:9" x14ac:dyDescent="0.25">
      <c r="A271" s="75">
        <v>17</v>
      </c>
      <c r="B271" s="76">
        <f>'[2]Publikime AL'!B374</f>
        <v>36.997792999999994</v>
      </c>
      <c r="C271" s="76">
        <f>'[2]Publikime AL'!C374</f>
        <v>0</v>
      </c>
      <c r="D271" s="76">
        <f>'[2]Publikime AL'!D374</f>
        <v>45.063762109999999</v>
      </c>
      <c r="E271" s="76">
        <f>'[2]Publikime AL'!E374</f>
        <v>0</v>
      </c>
      <c r="F271" s="76">
        <f>'[2]Publikime AL'!F374</f>
        <v>151.20806400000001</v>
      </c>
      <c r="G271" s="76">
        <f>'[2]Publikime AL'!G374</f>
        <v>142.20509075999999</v>
      </c>
      <c r="I271" s="12"/>
    </row>
    <row r="272" spans="1:9" x14ac:dyDescent="0.25">
      <c r="A272" s="75">
        <v>18</v>
      </c>
      <c r="B272" s="76">
        <f>'[2]Publikime AL'!B375</f>
        <v>24.504802369999997</v>
      </c>
      <c r="C272" s="76">
        <f>'[2]Publikime AL'!C375</f>
        <v>0</v>
      </c>
      <c r="D272" s="76">
        <f>'[2]Publikime AL'!D375</f>
        <v>55.307300300000009</v>
      </c>
      <c r="E272" s="76">
        <f>'[2]Publikime AL'!E375</f>
        <v>0</v>
      </c>
      <c r="F272" s="76">
        <f>'[2]Publikime AL'!F375</f>
        <v>226.90752000000001</v>
      </c>
      <c r="G272" s="76">
        <f>'[2]Publikime AL'!G375</f>
        <v>52.114083440000002</v>
      </c>
      <c r="I272" s="12"/>
    </row>
    <row r="273" spans="1:9" x14ac:dyDescent="0.25">
      <c r="A273" s="75">
        <v>19</v>
      </c>
      <c r="B273" s="76">
        <f>'[2]Publikime AL'!B376</f>
        <v>32.639604230000003</v>
      </c>
      <c r="C273" s="76">
        <f>'[2]Publikime AL'!C376</f>
        <v>0</v>
      </c>
      <c r="D273" s="76">
        <f>'[2]Publikime AL'!D376</f>
        <v>39.858611250000003</v>
      </c>
      <c r="E273" s="76">
        <f>'[2]Publikime AL'!E376</f>
        <v>0</v>
      </c>
      <c r="F273" s="76">
        <f>'[2]Publikime AL'!F376</f>
        <v>188.83468800000003</v>
      </c>
      <c r="G273" s="76">
        <f>'[2]Publikime AL'!G376</f>
        <v>134.53977498</v>
      </c>
      <c r="I273" s="12"/>
    </row>
    <row r="274" spans="1:9" x14ac:dyDescent="0.25">
      <c r="A274" s="75">
        <v>20</v>
      </c>
      <c r="B274" s="76">
        <f>'[2]Publikime AL'!B377</f>
        <v>22.492511840000002</v>
      </c>
      <c r="C274" s="76">
        <f>'[2]Publikime AL'!C377</f>
        <v>0</v>
      </c>
      <c r="D274" s="76">
        <f>'[2]Publikime AL'!D377</f>
        <v>44.133789350000008</v>
      </c>
      <c r="E274" s="76">
        <f>'[2]Publikime AL'!E377</f>
        <v>0</v>
      </c>
      <c r="F274" s="76">
        <f>'[2]Publikime AL'!F377</f>
        <v>192.43392</v>
      </c>
      <c r="G274" s="76">
        <f>'[2]Publikime AL'!G377</f>
        <v>103.32886961999999</v>
      </c>
      <c r="I274" s="12"/>
    </row>
    <row r="275" spans="1:9" x14ac:dyDescent="0.25">
      <c r="A275" s="75">
        <v>21</v>
      </c>
      <c r="B275" s="76">
        <f>'[2]Publikime AL'!B378</f>
        <v>25.614973249999998</v>
      </c>
      <c r="C275" s="76">
        <f>'[2]Publikime AL'!C378</f>
        <v>0</v>
      </c>
      <c r="D275" s="76">
        <f>'[2]Publikime AL'!D378</f>
        <v>34.852866990000003</v>
      </c>
      <c r="E275" s="76">
        <f>'[2]Publikime AL'!E378</f>
        <v>0</v>
      </c>
      <c r="F275" s="76">
        <f>'[2]Publikime AL'!F378</f>
        <v>149.82643199999998</v>
      </c>
      <c r="G275" s="76">
        <f>'[2]Publikime AL'!G378</f>
        <v>149.27302542999999</v>
      </c>
      <c r="I275" s="12"/>
    </row>
    <row r="276" spans="1:9" x14ac:dyDescent="0.25">
      <c r="A276" s="75">
        <v>22</v>
      </c>
      <c r="B276" s="76">
        <f>'[2]Publikime AL'!B379</f>
        <v>21.826022239999997</v>
      </c>
      <c r="C276" s="76">
        <f>'[2]Publikime AL'!C379</f>
        <v>0</v>
      </c>
      <c r="D276" s="76">
        <f>'[2]Publikime AL'!D379</f>
        <v>52.811524479999996</v>
      </c>
      <c r="E276" s="76">
        <f>'[2]Publikime AL'!E379</f>
        <v>0</v>
      </c>
      <c r="F276" s="76">
        <f>'[2]Publikime AL'!F379</f>
        <v>49.246848</v>
      </c>
      <c r="G276" s="76">
        <f>'[2]Publikime AL'!G379</f>
        <v>190.54780271999999</v>
      </c>
      <c r="I276" s="12"/>
    </row>
    <row r="277" spans="1:9" x14ac:dyDescent="0.25">
      <c r="A277" s="75">
        <v>23</v>
      </c>
      <c r="B277" s="76">
        <f>'[2]Publikime AL'!B380</f>
        <v>9.2261029700000012</v>
      </c>
      <c r="C277" s="76">
        <f>'[2]Publikime AL'!C380</f>
        <v>0</v>
      </c>
      <c r="D277" s="76">
        <f>'[2]Publikime AL'!D380</f>
        <v>67.837982499999995</v>
      </c>
      <c r="E277" s="76">
        <f>'[2]Publikime AL'!E380</f>
        <v>20.68577342</v>
      </c>
      <c r="F277" s="76">
        <f>'[2]Publikime AL'!F380</f>
        <v>61.807871999999996</v>
      </c>
      <c r="G277" s="76">
        <f>'[2]Publikime AL'!G380</f>
        <v>168.07956352999997</v>
      </c>
      <c r="I277" s="12"/>
    </row>
    <row r="278" spans="1:9" ht="15.75" customHeight="1" x14ac:dyDescent="0.25">
      <c r="A278" s="78">
        <v>24</v>
      </c>
      <c r="B278" s="76">
        <f>'[2]Publikime AL'!B381</f>
        <v>9.7251840000000006E-2</v>
      </c>
      <c r="C278" s="76">
        <f>'[2]Publikime AL'!C381</f>
        <v>0</v>
      </c>
      <c r="D278" s="76">
        <f>'[2]Publikime AL'!D381</f>
        <v>86.023012610000009</v>
      </c>
      <c r="E278" s="76">
        <f>'[2]Publikime AL'!E381</f>
        <v>53.780430429999996</v>
      </c>
      <c r="F278" s="76">
        <f>'[2]Publikime AL'!F381</f>
        <v>76.774656000000007</v>
      </c>
      <c r="G278" s="76">
        <f>'[2]Publikime AL'!G381</f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1" t="s">
        <v>339</v>
      </c>
      <c r="C282" s="202"/>
      <c r="D282" s="202"/>
      <c r="E282" s="202"/>
      <c r="F282" s="202"/>
      <c r="G282" s="202"/>
      <c r="H282" s="202"/>
      <c r="I282" s="203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1" t="s">
        <v>346</v>
      </c>
      <c r="C291" s="212"/>
      <c r="D291" s="212"/>
      <c r="E291" s="212"/>
      <c r="F291" s="212"/>
      <c r="G291" s="21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1" t="s">
        <v>348</v>
      </c>
      <c r="C293" s="212"/>
      <c r="D293" s="212"/>
      <c r="E293" s="212"/>
      <c r="F293" s="212"/>
      <c r="G293" s="21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1" t="s">
        <v>350</v>
      </c>
      <c r="C295" s="212"/>
      <c r="D295" s="212"/>
      <c r="E295" s="212"/>
      <c r="F295" s="212"/>
      <c r="G295" s="21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1" t="s">
        <v>352</v>
      </c>
      <c r="C297" s="212"/>
      <c r="D297" s="212"/>
      <c r="E297" s="212"/>
      <c r="F297" s="212"/>
      <c r="G297" s="212"/>
      <c r="H297" s="212"/>
      <c r="I297" s="213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1" t="s">
        <v>359</v>
      </c>
      <c r="C341" s="212"/>
      <c r="D341" s="212"/>
      <c r="E341" s="212"/>
      <c r="F341" s="212"/>
      <c r="G341" s="212"/>
      <c r="H341" s="212"/>
      <c r="I341" s="21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f>B2</f>
        <v>45785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f>'[2]D-1'!E10</f>
        <v>572.29</v>
      </c>
      <c r="I345" s="12"/>
    </row>
    <row r="346" spans="1:9" x14ac:dyDescent="0.25">
      <c r="A346" s="10"/>
      <c r="D346" s="28" t="s">
        <v>156</v>
      </c>
      <c r="E346" s="100">
        <f>'[2]D-1'!E11</f>
        <v>515.35</v>
      </c>
      <c r="I346" s="12"/>
    </row>
    <row r="347" spans="1:9" x14ac:dyDescent="0.25">
      <c r="A347" s="10"/>
      <c r="D347" s="28" t="s">
        <v>157</v>
      </c>
      <c r="E347" s="100">
        <f>'[2]D-1'!E12</f>
        <v>475.33</v>
      </c>
      <c r="I347" s="12"/>
    </row>
    <row r="348" spans="1:9" x14ac:dyDescent="0.25">
      <c r="A348" s="10"/>
      <c r="D348" s="28" t="s">
        <v>158</v>
      </c>
      <c r="E348" s="100">
        <f>'[2]D-1'!E13</f>
        <v>478.66</v>
      </c>
      <c r="I348" s="12"/>
    </row>
    <row r="349" spans="1:9" x14ac:dyDescent="0.25">
      <c r="A349" s="10"/>
      <c r="D349" s="28" t="s">
        <v>159</v>
      </c>
      <c r="E349" s="100">
        <f>'[2]D-1'!E14</f>
        <v>487.14</v>
      </c>
      <c r="I349" s="12"/>
    </row>
    <row r="350" spans="1:9" x14ac:dyDescent="0.25">
      <c r="A350" s="10"/>
      <c r="D350" s="28" t="s">
        <v>160</v>
      </c>
      <c r="E350" s="100">
        <f>'[2]D-1'!E15</f>
        <v>546.97</v>
      </c>
      <c r="I350" s="12"/>
    </row>
    <row r="351" spans="1:9" x14ac:dyDescent="0.25">
      <c r="A351" s="10"/>
      <c r="D351" s="28" t="s">
        <v>161</v>
      </c>
      <c r="E351" s="100">
        <f>'[2]D-1'!E16</f>
        <v>953.71</v>
      </c>
      <c r="I351" s="12"/>
    </row>
    <row r="352" spans="1:9" x14ac:dyDescent="0.25">
      <c r="A352" s="10"/>
      <c r="D352" s="28" t="s">
        <v>162</v>
      </c>
      <c r="E352" s="100">
        <f>'[2]D-1'!E17</f>
        <v>1129.6199999999999</v>
      </c>
      <c r="I352" s="12"/>
    </row>
    <row r="353" spans="1:9" ht="15.75" customHeight="1" x14ac:dyDescent="0.25">
      <c r="A353" s="10"/>
      <c r="D353" s="28" t="s">
        <v>163</v>
      </c>
      <c r="E353" s="100">
        <f>'[2]D-1'!E18</f>
        <v>1203.1199999999999</v>
      </c>
      <c r="I353" s="12"/>
    </row>
    <row r="354" spans="1:9" x14ac:dyDescent="0.25">
      <c r="A354" s="10"/>
      <c r="D354" s="28" t="s">
        <v>164</v>
      </c>
      <c r="E354" s="100">
        <f>'[2]D-1'!E19</f>
        <v>901.15</v>
      </c>
      <c r="I354" s="12"/>
    </row>
    <row r="355" spans="1:9" ht="15.75" customHeight="1" x14ac:dyDescent="0.25">
      <c r="A355" s="10"/>
      <c r="D355" s="28" t="s">
        <v>165</v>
      </c>
      <c r="E355" s="100">
        <f>'[2]D-1'!E20</f>
        <v>750.94</v>
      </c>
      <c r="I355" s="12"/>
    </row>
    <row r="356" spans="1:9" x14ac:dyDescent="0.25">
      <c r="A356" s="10"/>
      <c r="D356" s="28" t="s">
        <v>166</v>
      </c>
      <c r="E356" s="100">
        <f>'[2]D-1'!E21</f>
        <v>774.22</v>
      </c>
      <c r="I356" s="12"/>
    </row>
    <row r="357" spans="1:9" x14ac:dyDescent="0.25">
      <c r="A357" s="10"/>
      <c r="D357" s="28" t="s">
        <v>167</v>
      </c>
      <c r="E357" s="100">
        <f>'[2]D-1'!E22</f>
        <v>752.99</v>
      </c>
      <c r="I357" s="12"/>
    </row>
    <row r="358" spans="1:9" x14ac:dyDescent="0.25">
      <c r="A358" s="10"/>
      <c r="D358" s="28" t="s">
        <v>168</v>
      </c>
      <c r="E358" s="100">
        <f>'[2]D-1'!E23</f>
        <v>741.8</v>
      </c>
      <c r="I358" s="12"/>
    </row>
    <row r="359" spans="1:9" x14ac:dyDescent="0.25">
      <c r="A359" s="10"/>
      <c r="D359" s="28" t="s">
        <v>169</v>
      </c>
      <c r="E359" s="100">
        <f>'[2]D-1'!E24</f>
        <v>755.58</v>
      </c>
      <c r="I359" s="12"/>
    </row>
    <row r="360" spans="1:9" x14ac:dyDescent="0.25">
      <c r="A360" s="10"/>
      <c r="D360" s="28" t="s">
        <v>170</v>
      </c>
      <c r="E360" s="100">
        <f>'[2]D-1'!E25</f>
        <v>745.22</v>
      </c>
      <c r="I360" s="12"/>
    </row>
    <row r="361" spans="1:9" x14ac:dyDescent="0.25">
      <c r="A361" s="10"/>
      <c r="D361" s="28" t="s">
        <v>171</v>
      </c>
      <c r="E361" s="100">
        <f>'[2]D-1'!E26</f>
        <v>759.89</v>
      </c>
      <c r="I361" s="12"/>
    </row>
    <row r="362" spans="1:9" x14ac:dyDescent="0.25">
      <c r="A362" s="10"/>
      <c r="D362" s="28" t="s">
        <v>172</v>
      </c>
      <c r="E362" s="100">
        <f>'[2]D-1'!E27</f>
        <v>853.8</v>
      </c>
      <c r="I362" s="12"/>
    </row>
    <row r="363" spans="1:9" x14ac:dyDescent="0.25">
      <c r="A363" s="10"/>
      <c r="D363" s="28" t="s">
        <v>173</v>
      </c>
      <c r="E363" s="100">
        <f>'[2]D-1'!E28</f>
        <v>1030.27</v>
      </c>
      <c r="I363" s="12"/>
    </row>
    <row r="364" spans="1:9" x14ac:dyDescent="0.25">
      <c r="A364" s="10"/>
      <c r="D364" s="28" t="s">
        <v>174</v>
      </c>
      <c r="E364" s="100">
        <f>'[2]D-1'!E29</f>
        <v>1168.33</v>
      </c>
      <c r="I364" s="12"/>
    </row>
    <row r="365" spans="1:9" x14ac:dyDescent="0.25">
      <c r="A365" s="10"/>
      <c r="D365" s="28" t="s">
        <v>175</v>
      </c>
      <c r="E365" s="100">
        <f>'[2]D-1'!E30</f>
        <v>1238.68</v>
      </c>
      <c r="I365" s="12"/>
    </row>
    <row r="366" spans="1:9" x14ac:dyDescent="0.25">
      <c r="A366" s="10"/>
      <c r="D366" s="28" t="s">
        <v>176</v>
      </c>
      <c r="E366" s="100">
        <f>'[2]D-1'!E31</f>
        <v>1158.04</v>
      </c>
      <c r="I366" s="12"/>
    </row>
    <row r="367" spans="1:9" x14ac:dyDescent="0.25">
      <c r="A367" s="10"/>
      <c r="D367" s="28" t="s">
        <v>177</v>
      </c>
      <c r="E367" s="100">
        <f>'[2]D-1'!E32</f>
        <v>938.06</v>
      </c>
      <c r="I367" s="12"/>
    </row>
    <row r="368" spans="1:9" x14ac:dyDescent="0.25">
      <c r="A368" s="10"/>
      <c r="D368" s="30" t="s">
        <v>178</v>
      </c>
      <c r="E368" s="100">
        <f>'[2]D-1'!E33</f>
        <v>701.03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1" t="s">
        <v>362</v>
      </c>
      <c r="C370" s="202"/>
      <c r="D370" s="202"/>
      <c r="E370" s="202"/>
      <c r="F370" s="202"/>
      <c r="G370" s="202"/>
      <c r="H370" s="202"/>
      <c r="I370" s="203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1" t="s">
        <v>365</v>
      </c>
      <c r="C382" s="212"/>
      <c r="D382" s="212"/>
      <c r="E382" s="212"/>
      <c r="F382" s="212"/>
      <c r="G382" s="21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1" t="s">
        <v>367</v>
      </c>
      <c r="C384" s="212"/>
      <c r="D384" s="212"/>
      <c r="E384" s="212"/>
      <c r="F384" s="212"/>
      <c r="G384" s="21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f>'[2]Publikime AL'!B516</f>
        <v>0</v>
      </c>
      <c r="C388" s="180">
        <f>'[2]Publikime AL'!C516</f>
        <v>84.937754179999999</v>
      </c>
      <c r="D388" s="180">
        <f>'[2]Publikime AL'!D516</f>
        <v>0</v>
      </c>
      <c r="E388" s="180">
        <f>'[2]Publikime AL'!E516</f>
        <v>94.33446545000001</v>
      </c>
      <c r="F388" s="180">
        <f>'[2]Publikime AL'!F516</f>
        <v>0</v>
      </c>
      <c r="G388" s="180">
        <f>'[2]Publikime AL'!G516</f>
        <v>0</v>
      </c>
      <c r="H388" s="180">
        <f>'[2]Publikime AL'!H516</f>
        <v>118.32439767</v>
      </c>
      <c r="I388" s="181">
        <f>'[2]Publikime AL'!I516</f>
        <v>0</v>
      </c>
    </row>
    <row r="389" spans="1:9" ht="15.75" customHeight="1" x14ac:dyDescent="0.25">
      <c r="A389" s="43">
        <v>2</v>
      </c>
      <c r="B389" s="180">
        <f>'[2]Publikime AL'!B517</f>
        <v>0</v>
      </c>
      <c r="C389" s="180">
        <f>'[2]Publikime AL'!C517</f>
        <v>84.92498080999998</v>
      </c>
      <c r="D389" s="180">
        <f>'[2]Publikime AL'!D517</f>
        <v>0</v>
      </c>
      <c r="E389" s="180">
        <f>'[2]Publikime AL'!E517</f>
        <v>0.42317725</v>
      </c>
      <c r="F389" s="180">
        <f>'[2]Publikime AL'!F517</f>
        <v>0</v>
      </c>
      <c r="G389" s="180">
        <f>'[2]Publikime AL'!G517</f>
        <v>0</v>
      </c>
      <c r="H389" s="180">
        <f>'[2]Publikime AL'!H517</f>
        <v>142.76447921999997</v>
      </c>
      <c r="I389" s="181">
        <f>'[2]Publikime AL'!I517</f>
        <v>0</v>
      </c>
    </row>
    <row r="390" spans="1:9" ht="15.75" customHeight="1" x14ac:dyDescent="0.25">
      <c r="A390" s="43">
        <v>3</v>
      </c>
      <c r="B390" s="180">
        <f>'[2]Publikime AL'!B518</f>
        <v>0</v>
      </c>
      <c r="C390" s="180">
        <f>'[2]Publikime AL'!C518</f>
        <v>84.918594130000002</v>
      </c>
      <c r="D390" s="180">
        <f>'[2]Publikime AL'!D518</f>
        <v>0</v>
      </c>
      <c r="E390" s="180">
        <f>'[2]Publikime AL'!E518</f>
        <v>0</v>
      </c>
      <c r="F390" s="180">
        <f>'[2]Publikime AL'!F518</f>
        <v>0</v>
      </c>
      <c r="G390" s="180">
        <f>'[2]Publikime AL'!G518</f>
        <v>0</v>
      </c>
      <c r="H390" s="180">
        <f>'[2]Publikime AL'!H518</f>
        <v>130.46016963999998</v>
      </c>
      <c r="I390" s="181">
        <f>'[2]Publikime AL'!I518</f>
        <v>0</v>
      </c>
    </row>
    <row r="391" spans="1:9" ht="15.75" customHeight="1" x14ac:dyDescent="0.25">
      <c r="A391" s="43">
        <v>4</v>
      </c>
      <c r="B391" s="180">
        <f>'[2]Publikime AL'!B519</f>
        <v>0</v>
      </c>
      <c r="C391" s="180">
        <f>'[2]Publikime AL'!C519</f>
        <v>84.928055879999988</v>
      </c>
      <c r="D391" s="180">
        <f>'[2]Publikime AL'!D519</f>
        <v>0</v>
      </c>
      <c r="E391" s="180">
        <f>'[2]Publikime AL'!E519</f>
        <v>0</v>
      </c>
      <c r="F391" s="180">
        <f>'[2]Publikime AL'!F519</f>
        <v>0</v>
      </c>
      <c r="G391" s="180">
        <f>'[2]Publikime AL'!G519</f>
        <v>0</v>
      </c>
      <c r="H391" s="180">
        <f>'[2]Publikime AL'!H519</f>
        <v>142.28405835999999</v>
      </c>
      <c r="I391" s="181">
        <f>'[2]Publikime AL'!I519</f>
        <v>0</v>
      </c>
    </row>
    <row r="392" spans="1:9" ht="15.75" customHeight="1" x14ac:dyDescent="0.25">
      <c r="A392" s="43">
        <v>5</v>
      </c>
      <c r="B392" s="180">
        <f>'[2]Publikime AL'!B520</f>
        <v>0</v>
      </c>
      <c r="C392" s="180">
        <f>'[2]Publikime AL'!C520</f>
        <v>84.904638029999987</v>
      </c>
      <c r="D392" s="180">
        <f>'[2]Publikime AL'!D520</f>
        <v>0</v>
      </c>
      <c r="E392" s="180">
        <f>'[2]Publikime AL'!E520</f>
        <v>0</v>
      </c>
      <c r="F392" s="180">
        <f>'[2]Publikime AL'!F520</f>
        <v>0</v>
      </c>
      <c r="G392" s="180">
        <f>'[2]Publikime AL'!G520</f>
        <v>0</v>
      </c>
      <c r="H392" s="180">
        <f>'[2]Publikime AL'!H520</f>
        <v>143.73915880000001</v>
      </c>
      <c r="I392" s="181">
        <f>'[2]Publikime AL'!I520</f>
        <v>0</v>
      </c>
    </row>
    <row r="393" spans="1:9" ht="15.75" customHeight="1" x14ac:dyDescent="0.25">
      <c r="A393" s="43">
        <v>6</v>
      </c>
      <c r="B393" s="180">
        <f>'[2]Publikime AL'!B521</f>
        <v>1.4549822800000001</v>
      </c>
      <c r="C393" s="180">
        <f>'[2]Publikime AL'!C521</f>
        <v>85.110904410000003</v>
      </c>
      <c r="D393" s="180">
        <f>'[2]Publikime AL'!D521</f>
        <v>0</v>
      </c>
      <c r="E393" s="180">
        <f>'[2]Publikime AL'!E521</f>
        <v>0</v>
      </c>
      <c r="F393" s="180">
        <f>'[2]Publikime AL'!F521</f>
        <v>0</v>
      </c>
      <c r="G393" s="180">
        <f>'[2]Publikime AL'!G521</f>
        <v>0</v>
      </c>
      <c r="H393" s="180">
        <f>'[2]Publikime AL'!H521</f>
        <v>137.82189219999998</v>
      </c>
      <c r="I393" s="181">
        <f>'[2]Publikime AL'!I521</f>
        <v>0</v>
      </c>
    </row>
    <row r="394" spans="1:9" ht="15.75" customHeight="1" x14ac:dyDescent="0.25">
      <c r="A394" s="43">
        <v>7</v>
      </c>
      <c r="B394" s="180">
        <f>'[2]Publikime AL'!B522</f>
        <v>94.140735890000002</v>
      </c>
      <c r="C394" s="180">
        <f>'[2]Publikime AL'!C522</f>
        <v>94.973134310000006</v>
      </c>
      <c r="D394" s="180">
        <f>'[2]Publikime AL'!D522</f>
        <v>0</v>
      </c>
      <c r="E394" s="180">
        <f>'[2]Publikime AL'!E522</f>
        <v>0</v>
      </c>
      <c r="F394" s="180">
        <f>'[2]Publikime AL'!F522</f>
        <v>0</v>
      </c>
      <c r="G394" s="180">
        <f>'[2]Publikime AL'!G522</f>
        <v>0</v>
      </c>
      <c r="H394" s="180">
        <f>'[2]Publikime AL'!H522</f>
        <v>129.25663373999998</v>
      </c>
      <c r="I394" s="181">
        <f>'[2]Publikime AL'!I522</f>
        <v>0</v>
      </c>
    </row>
    <row r="395" spans="1:9" x14ac:dyDescent="0.25">
      <c r="A395" s="43">
        <v>8</v>
      </c>
      <c r="B395" s="180">
        <f>'[2]Publikime AL'!B523</f>
        <v>94.607200710000001</v>
      </c>
      <c r="C395" s="180">
        <f>'[2]Publikime AL'!C523</f>
        <v>94.968166889999992</v>
      </c>
      <c r="D395" s="180">
        <f>'[2]Publikime AL'!D523</f>
        <v>0</v>
      </c>
      <c r="E395" s="180">
        <f>'[2]Publikime AL'!E523</f>
        <v>0</v>
      </c>
      <c r="F395" s="180">
        <f>'[2]Publikime AL'!F523</f>
        <v>0</v>
      </c>
      <c r="G395" s="180">
        <f>'[2]Publikime AL'!G523</f>
        <v>0</v>
      </c>
      <c r="H395" s="180">
        <f>'[2]Publikime AL'!H523</f>
        <v>116.01986767999999</v>
      </c>
      <c r="I395" s="181">
        <f>'[2]Publikime AL'!I523</f>
        <v>0</v>
      </c>
    </row>
    <row r="396" spans="1:9" ht="15.75" customHeight="1" x14ac:dyDescent="0.25">
      <c r="A396" s="43">
        <v>9</v>
      </c>
      <c r="B396" s="180">
        <f>'[2]Publikime AL'!B524</f>
        <v>94.624231870000003</v>
      </c>
      <c r="C396" s="180">
        <f>'[2]Publikime AL'!C524</f>
        <v>94.945931750000014</v>
      </c>
      <c r="D396" s="180">
        <f>'[2]Publikime AL'!D524</f>
        <v>0</v>
      </c>
      <c r="E396" s="180">
        <f>'[2]Publikime AL'!E524</f>
        <v>0</v>
      </c>
      <c r="F396" s="180">
        <f>'[2]Publikime AL'!F524</f>
        <v>0</v>
      </c>
      <c r="G396" s="180">
        <f>'[2]Publikime AL'!G524</f>
        <v>0</v>
      </c>
      <c r="H396" s="180">
        <f>'[2]Publikime AL'!H524</f>
        <v>114.59137844000001</v>
      </c>
      <c r="I396" s="181">
        <f>'[2]Publikime AL'!I524</f>
        <v>0</v>
      </c>
    </row>
    <row r="397" spans="1:9" x14ac:dyDescent="0.25">
      <c r="A397" s="43">
        <v>10</v>
      </c>
      <c r="B397" s="180">
        <f>'[2]Publikime AL'!B525</f>
        <v>97.436740280000009</v>
      </c>
      <c r="C397" s="180">
        <f>'[2]Publikime AL'!C525</f>
        <v>97.706400480000013</v>
      </c>
      <c r="D397" s="180">
        <f>'[2]Publikime AL'!D525</f>
        <v>0</v>
      </c>
      <c r="E397" s="180">
        <f>'[2]Publikime AL'!E525</f>
        <v>0</v>
      </c>
      <c r="F397" s="180">
        <f>'[2]Publikime AL'!F525</f>
        <v>0</v>
      </c>
      <c r="G397" s="180">
        <f>'[2]Publikime AL'!G525</f>
        <v>0</v>
      </c>
      <c r="H397" s="180">
        <f>'[2]Publikime AL'!H525</f>
        <v>115.18250190999998</v>
      </c>
      <c r="I397" s="181">
        <f>'[2]Publikime AL'!I525</f>
        <v>0</v>
      </c>
    </row>
    <row r="398" spans="1:9" ht="15.75" customHeight="1" x14ac:dyDescent="0.25">
      <c r="A398" s="43">
        <v>11</v>
      </c>
      <c r="B398" s="180">
        <f>'[2]Publikime AL'!B526</f>
        <v>63.791428290000006</v>
      </c>
      <c r="C398" s="180">
        <f>'[2]Publikime AL'!C526</f>
        <v>94.985907679999997</v>
      </c>
      <c r="D398" s="180">
        <f>'[2]Publikime AL'!D526</f>
        <v>0</v>
      </c>
      <c r="E398" s="180">
        <f>'[2]Publikime AL'!E526</f>
        <v>0</v>
      </c>
      <c r="F398" s="180">
        <f>'[2]Publikime AL'!F526</f>
        <v>0</v>
      </c>
      <c r="G398" s="180">
        <f>'[2]Publikime AL'!G526</f>
        <v>0</v>
      </c>
      <c r="H398" s="180">
        <f>'[2]Publikime AL'!H526</f>
        <v>107.12356587999999</v>
      </c>
      <c r="I398" s="181">
        <f>'[2]Publikime AL'!I526</f>
        <v>0</v>
      </c>
    </row>
    <row r="399" spans="1:9" x14ac:dyDescent="0.25">
      <c r="A399" s="43">
        <v>12</v>
      </c>
      <c r="B399" s="180">
        <f>'[2]Publikime AL'!B527</f>
        <v>0</v>
      </c>
      <c r="C399" s="180">
        <f>'[2]Publikime AL'!C527</f>
        <v>94.983778790000002</v>
      </c>
      <c r="D399" s="180">
        <f>'[2]Publikime AL'!D527</f>
        <v>0</v>
      </c>
      <c r="E399" s="180">
        <f>'[2]Publikime AL'!E527</f>
        <v>0</v>
      </c>
      <c r="F399" s="180">
        <f>'[2]Publikime AL'!F527</f>
        <v>0</v>
      </c>
      <c r="G399" s="180">
        <f>'[2]Publikime AL'!G527</f>
        <v>0</v>
      </c>
      <c r="H399" s="180">
        <f>'[2]Publikime AL'!H527</f>
        <v>143.7969938</v>
      </c>
      <c r="I399" s="181">
        <f>'[2]Publikime AL'!I527</f>
        <v>0</v>
      </c>
    </row>
    <row r="400" spans="1:9" ht="15.75" customHeight="1" x14ac:dyDescent="0.25">
      <c r="A400" s="43">
        <v>13</v>
      </c>
      <c r="B400" s="180">
        <f>'[2]Publikime AL'!B528</f>
        <v>0</v>
      </c>
      <c r="C400" s="180">
        <f>'[2]Publikime AL'!C528</f>
        <v>89.96147612</v>
      </c>
      <c r="D400" s="180">
        <f>'[2]Publikime AL'!D528</f>
        <v>0</v>
      </c>
      <c r="E400" s="180">
        <f>'[2]Publikime AL'!E528</f>
        <v>0</v>
      </c>
      <c r="F400" s="180">
        <f>'[2]Publikime AL'!F528</f>
        <v>0</v>
      </c>
      <c r="G400" s="180">
        <f>'[2]Publikime AL'!G528</f>
        <v>0</v>
      </c>
      <c r="H400" s="180">
        <f>'[2]Publikime AL'!H528</f>
        <v>119.38103975</v>
      </c>
      <c r="I400" s="181">
        <f>'[2]Publikime AL'!I528</f>
        <v>0</v>
      </c>
    </row>
    <row r="401" spans="1:9" ht="15.75" customHeight="1" x14ac:dyDescent="0.25">
      <c r="A401" s="43">
        <v>14</v>
      </c>
      <c r="B401" s="180">
        <f>'[2]Publikime AL'!B529</f>
        <v>0</v>
      </c>
      <c r="C401" s="180">
        <f>'[2]Publikime AL'!C529</f>
        <v>94.94001815</v>
      </c>
      <c r="D401" s="180">
        <f>'[2]Publikime AL'!D529</f>
        <v>0</v>
      </c>
      <c r="E401" s="180">
        <f>'[2]Publikime AL'!E529</f>
        <v>0</v>
      </c>
      <c r="F401" s="180">
        <f>'[2]Publikime AL'!F529</f>
        <v>0</v>
      </c>
      <c r="G401" s="180">
        <f>'[2]Publikime AL'!G529</f>
        <v>0</v>
      </c>
      <c r="H401" s="180">
        <f>'[2]Publikime AL'!H529</f>
        <v>114.43987198999999</v>
      </c>
      <c r="I401" s="181">
        <f>'[2]Publikime AL'!I529</f>
        <v>0</v>
      </c>
    </row>
    <row r="402" spans="1:9" ht="15.75" customHeight="1" x14ac:dyDescent="0.25">
      <c r="A402" s="43">
        <v>15</v>
      </c>
      <c r="B402" s="180">
        <f>'[2]Publikime AL'!B530</f>
        <v>0</v>
      </c>
      <c r="C402" s="180">
        <f>'[2]Publikime AL'!C530</f>
        <v>95.035345390000003</v>
      </c>
      <c r="D402" s="180">
        <f>'[2]Publikime AL'!D530</f>
        <v>0</v>
      </c>
      <c r="E402" s="180">
        <f>'[2]Publikime AL'!E530</f>
        <v>0</v>
      </c>
      <c r="F402" s="180">
        <f>'[2]Publikime AL'!F530</f>
        <v>0</v>
      </c>
      <c r="G402" s="180">
        <f>'[2]Publikime AL'!G530</f>
        <v>0</v>
      </c>
      <c r="H402" s="180">
        <f>'[2]Publikime AL'!H530</f>
        <v>112.62427848000002</v>
      </c>
      <c r="I402" s="181">
        <f>'[2]Publikime AL'!I530</f>
        <v>0</v>
      </c>
    </row>
    <row r="403" spans="1:9" ht="15.75" customHeight="1" x14ac:dyDescent="0.25">
      <c r="A403" s="43">
        <v>16</v>
      </c>
      <c r="B403" s="180">
        <f>'[2]Publikime AL'!B531</f>
        <v>0</v>
      </c>
      <c r="C403" s="180">
        <f>'[2]Publikime AL'!C531</f>
        <v>94.981649900000008</v>
      </c>
      <c r="D403" s="180">
        <f>'[2]Publikime AL'!D531</f>
        <v>0</v>
      </c>
      <c r="E403" s="180">
        <f>'[2]Publikime AL'!E531</f>
        <v>0</v>
      </c>
      <c r="F403" s="180">
        <f>'[2]Publikime AL'!F531</f>
        <v>0</v>
      </c>
      <c r="G403" s="180">
        <f>'[2]Publikime AL'!G531</f>
        <v>0</v>
      </c>
      <c r="H403" s="180">
        <f>'[2]Publikime AL'!H531</f>
        <v>129.62812610999998</v>
      </c>
      <c r="I403" s="181">
        <f>'[2]Publikime AL'!I531</f>
        <v>0</v>
      </c>
    </row>
    <row r="404" spans="1:9" ht="15.75" customHeight="1" x14ac:dyDescent="0.25">
      <c r="A404" s="43">
        <v>17</v>
      </c>
      <c r="B404" s="180">
        <f>'[2]Publikime AL'!B532</f>
        <v>3.8208955800000002</v>
      </c>
      <c r="C404" s="180">
        <f>'[2]Publikime AL'!C532</f>
        <v>94.984488420000019</v>
      </c>
      <c r="D404" s="180">
        <f>'[2]Publikime AL'!D532</f>
        <v>0</v>
      </c>
      <c r="E404" s="180">
        <f>'[2]Publikime AL'!E532</f>
        <v>0</v>
      </c>
      <c r="F404" s="180">
        <f>'[2]Publikime AL'!F532</f>
        <v>0</v>
      </c>
      <c r="G404" s="180">
        <f>'[2]Publikime AL'!G532</f>
        <v>0</v>
      </c>
      <c r="H404" s="180">
        <f>'[2]Publikime AL'!H532</f>
        <v>125.0403551</v>
      </c>
      <c r="I404" s="181">
        <f>'[2]Publikime AL'!I532</f>
        <v>0</v>
      </c>
    </row>
    <row r="405" spans="1:9" ht="15.75" customHeight="1" x14ac:dyDescent="0.25">
      <c r="A405" s="43">
        <v>18</v>
      </c>
      <c r="B405" s="180">
        <f>'[2]Publikime AL'!B533</f>
        <v>84.552423970000007</v>
      </c>
      <c r="C405" s="180">
        <f>'[2]Publikime AL'!C533</f>
        <v>85.002094159999999</v>
      </c>
      <c r="D405" s="180">
        <f>'[2]Publikime AL'!D533</f>
        <v>3.5822226599999998</v>
      </c>
      <c r="E405" s="180">
        <f>'[2]Publikime AL'!E533</f>
        <v>0</v>
      </c>
      <c r="F405" s="180">
        <f>'[2]Publikime AL'!F533</f>
        <v>0</v>
      </c>
      <c r="G405" s="180">
        <f>'[2]Publikime AL'!G533</f>
        <v>0</v>
      </c>
      <c r="H405" s="180">
        <f>'[2]Publikime AL'!H533</f>
        <v>116.91968109000001</v>
      </c>
      <c r="I405" s="181">
        <f>'[2]Publikime AL'!I533</f>
        <v>0</v>
      </c>
    </row>
    <row r="406" spans="1:9" ht="15.75" customHeight="1" x14ac:dyDescent="0.25">
      <c r="A406" s="43">
        <v>19</v>
      </c>
      <c r="B406" s="180">
        <f>'[2]Publikime AL'!B534</f>
        <v>91.312142480000006</v>
      </c>
      <c r="C406" s="180">
        <f>'[2]Publikime AL'!C534</f>
        <v>91.58487774999999</v>
      </c>
      <c r="D406" s="180">
        <f>'[2]Publikime AL'!D534</f>
        <v>91.334141080000009</v>
      </c>
      <c r="E406" s="180">
        <f>'[2]Publikime AL'!E534</f>
        <v>0</v>
      </c>
      <c r="F406" s="180">
        <f>'[2]Publikime AL'!F534</f>
        <v>0</v>
      </c>
      <c r="G406" s="180">
        <f>'[2]Publikime AL'!G534</f>
        <v>0</v>
      </c>
      <c r="H406" s="180">
        <f>'[2]Publikime AL'!H534</f>
        <v>127.88952766</v>
      </c>
      <c r="I406" s="181">
        <f>'[2]Publikime AL'!I534</f>
        <v>24.053332100000002</v>
      </c>
    </row>
    <row r="407" spans="1:9" ht="15.75" customHeight="1" x14ac:dyDescent="0.25">
      <c r="A407" s="43">
        <v>20</v>
      </c>
      <c r="B407" s="180">
        <f>'[2]Publikime AL'!B535</f>
        <v>94.716010960000006</v>
      </c>
      <c r="C407" s="180">
        <f>'[2]Publikime AL'!C535</f>
        <v>95.002465759999993</v>
      </c>
      <c r="D407" s="180">
        <f>'[2]Publikime AL'!D535</f>
        <v>94.803059140000002</v>
      </c>
      <c r="E407" s="180">
        <f>'[2]Publikime AL'!E535</f>
        <v>0</v>
      </c>
      <c r="F407" s="180">
        <f>'[2]Publikime AL'!F535</f>
        <v>0</v>
      </c>
      <c r="G407" s="180">
        <f>'[2]Publikime AL'!G535</f>
        <v>0</v>
      </c>
      <c r="H407" s="180">
        <f>'[2]Publikime AL'!H535</f>
        <v>130.74828025000002</v>
      </c>
      <c r="I407" s="181">
        <f>'[2]Publikime AL'!I535</f>
        <v>126.77008315</v>
      </c>
    </row>
    <row r="408" spans="1:9" ht="15.75" customHeight="1" x14ac:dyDescent="0.25">
      <c r="A408" s="43">
        <v>21</v>
      </c>
      <c r="B408" s="180">
        <f>'[2]Publikime AL'!B536</f>
        <v>98.402549530000016</v>
      </c>
      <c r="C408" s="180">
        <f>'[2]Publikime AL'!C536</f>
        <v>98.807985979999998</v>
      </c>
      <c r="D408" s="180">
        <f>'[2]Publikime AL'!D536</f>
        <v>98.580430630000009</v>
      </c>
      <c r="E408" s="180">
        <f>'[2]Publikime AL'!E536</f>
        <v>0</v>
      </c>
      <c r="F408" s="180">
        <f>'[2]Publikime AL'!F536</f>
        <v>0</v>
      </c>
      <c r="G408" s="180">
        <f>'[2]Publikime AL'!G536</f>
        <v>0</v>
      </c>
      <c r="H408" s="180">
        <f>'[2]Publikime AL'!H536</f>
        <v>128.20637835000002</v>
      </c>
      <c r="I408" s="181">
        <f>'[2]Publikime AL'!I536</f>
        <v>141.7642529</v>
      </c>
    </row>
    <row r="409" spans="1:9" ht="15.75" customHeight="1" x14ac:dyDescent="0.25">
      <c r="A409" s="43">
        <v>22</v>
      </c>
      <c r="B409" s="180">
        <f>'[2]Publikime AL'!B537</f>
        <v>99.663802260000011</v>
      </c>
      <c r="C409" s="180">
        <f>'[2]Publikime AL'!C537</f>
        <v>100.04676701999999</v>
      </c>
      <c r="D409" s="180">
        <f>'[2]Publikime AL'!D537</f>
        <v>99.768827799999997</v>
      </c>
      <c r="E409" s="180">
        <f>'[2]Publikime AL'!E537</f>
        <v>0</v>
      </c>
      <c r="F409" s="180">
        <f>'[2]Publikime AL'!F537</f>
        <v>0</v>
      </c>
      <c r="G409" s="180">
        <f>'[2]Publikime AL'!G537</f>
        <v>0</v>
      </c>
      <c r="H409" s="180">
        <f>'[2]Publikime AL'!H537</f>
        <v>111.60418245000001</v>
      </c>
      <c r="I409" s="181">
        <f>'[2]Publikime AL'!I537</f>
        <v>137.03987771999999</v>
      </c>
    </row>
    <row r="410" spans="1:9" ht="15.75" customHeight="1" x14ac:dyDescent="0.25">
      <c r="A410" s="43">
        <v>23</v>
      </c>
      <c r="B410" s="180">
        <f>'[2]Publikime AL'!B538</f>
        <v>95.044334059999997</v>
      </c>
      <c r="C410" s="180">
        <f>'[2]Publikime AL'!C538</f>
        <v>95.11245873</v>
      </c>
      <c r="D410" s="180">
        <f>'[2]Publikime AL'!D538</f>
        <v>0.25073666</v>
      </c>
      <c r="E410" s="180">
        <f>'[2]Publikime AL'!E538</f>
        <v>0</v>
      </c>
      <c r="F410" s="180">
        <f>'[2]Publikime AL'!F538</f>
        <v>0</v>
      </c>
      <c r="G410" s="180">
        <f>'[2]Publikime AL'!G538</f>
        <v>0</v>
      </c>
      <c r="H410" s="180">
        <f>'[2]Publikime AL'!H538</f>
        <v>117.90642442000001</v>
      </c>
      <c r="I410" s="181">
        <f>'[2]Publikime AL'!I538</f>
        <v>125.74182635000001</v>
      </c>
    </row>
    <row r="411" spans="1:9" ht="15.75" customHeight="1" x14ac:dyDescent="0.25">
      <c r="A411" s="45">
        <v>24</v>
      </c>
      <c r="B411" s="111">
        <f>'[2]Publikime AL'!B539</f>
        <v>79.35294983</v>
      </c>
      <c r="C411" s="111">
        <f>'[2]Publikime AL'!C539</f>
        <v>94.901461470000001</v>
      </c>
      <c r="D411" s="111">
        <f>'[2]Publikime AL'!D539</f>
        <v>0</v>
      </c>
      <c r="E411" s="111">
        <f>'[2]Publikime AL'!E539</f>
        <v>0</v>
      </c>
      <c r="F411" s="111">
        <f>'[2]Publikime AL'!F539</f>
        <v>0</v>
      </c>
      <c r="G411" s="111">
        <f>'[2]Publikime AL'!G539</f>
        <v>0</v>
      </c>
      <c r="H411" s="111">
        <f>'[2]Publikime AL'!H539</f>
        <v>108.32568253000001</v>
      </c>
      <c r="I411" s="182">
        <f>'[2]Publikime AL'!I539</f>
        <v>18.796023290000001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1" t="s">
        <v>369</v>
      </c>
      <c r="C415" s="212"/>
      <c r="D415" s="212"/>
      <c r="E415" s="212"/>
      <c r="F415" s="212"/>
      <c r="G415" s="21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f t="shared" ref="B417:I417" si="1">SUM(B389:B412)</f>
        <v>1092.92042799</v>
      </c>
      <c r="C417" s="111">
        <f t="shared" si="1"/>
        <v>2127.7115820100003</v>
      </c>
      <c r="D417" s="111">
        <f t="shared" si="1"/>
        <v>388.31941797000002</v>
      </c>
      <c r="E417" s="111">
        <f t="shared" si="1"/>
        <v>0.42317725</v>
      </c>
      <c r="F417" s="111">
        <f t="shared" si="1"/>
        <v>0</v>
      </c>
      <c r="G417" s="111">
        <f t="shared" si="1"/>
        <v>0</v>
      </c>
      <c r="H417" s="111">
        <f t="shared" si="1"/>
        <v>2865.7545278499997</v>
      </c>
      <c r="I417" s="111">
        <f t="shared" si="1"/>
        <v>574.16539551000005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1" t="s">
        <v>371</v>
      </c>
      <c r="C420" s="212"/>
      <c r="D420" s="212"/>
      <c r="E420" s="212"/>
      <c r="F420" s="212"/>
      <c r="G420" s="213"/>
      <c r="H420" s="214" t="str">
        <f>'[2]Publikime AL'!H547</f>
        <v>2224 MWh</v>
      </c>
      <c r="I420" s="21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1" t="s">
        <v>373</v>
      </c>
      <c r="C422" s="212"/>
      <c r="D422" s="212"/>
      <c r="E422" s="212"/>
      <c r="F422" s="212"/>
      <c r="G422" s="213"/>
      <c r="H422" s="204" t="str">
        <f>'[2]Publikime AL'!H549</f>
        <v>825.9  GWh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1" t="s">
        <v>376</v>
      </c>
      <c r="C427" s="202"/>
      <c r="D427" s="202"/>
      <c r="E427" s="202"/>
      <c r="F427" s="202"/>
      <c r="G427" s="202"/>
      <c r="H427" s="202"/>
      <c r="I427" s="203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f>'[2]W-1'!B16</f>
        <v>70</v>
      </c>
      <c r="C430" s="117">
        <f>'[2]W-1'!C16</f>
        <v>75</v>
      </c>
      <c r="D430" s="117">
        <f>'[2]W-1'!D16</f>
        <v>0</v>
      </c>
      <c r="E430" s="117">
        <f>'[2]W-1'!E16</f>
        <v>0</v>
      </c>
      <c r="F430" s="117">
        <f>'[2]W-1'!F16</f>
        <v>0</v>
      </c>
      <c r="G430" s="117">
        <f>'[2]W-1'!G16</f>
        <v>0</v>
      </c>
      <c r="H430" s="117">
        <f>'[2]W-1'!H16</f>
        <v>145</v>
      </c>
      <c r="I430" s="112"/>
    </row>
    <row r="431" spans="1:9" ht="15.75" customHeight="1" x14ac:dyDescent="0.25">
      <c r="A431" s="116">
        <v>2</v>
      </c>
      <c r="B431" s="117">
        <f>'[2]W-1'!B17</f>
        <v>70</v>
      </c>
      <c r="C431" s="117">
        <f>'[2]W-1'!C17</f>
        <v>75</v>
      </c>
      <c r="D431" s="117">
        <f>'[2]W-1'!D17</f>
        <v>0</v>
      </c>
      <c r="E431" s="117">
        <f>'[2]W-1'!E17</f>
        <v>0</v>
      </c>
      <c r="F431" s="117">
        <f>'[2]W-1'!F17</f>
        <v>0</v>
      </c>
      <c r="G431" s="117">
        <f>'[2]W-1'!G17</f>
        <v>0</v>
      </c>
      <c r="H431" s="117">
        <f>'[2]W-1'!H17</f>
        <v>145</v>
      </c>
      <c r="I431" s="112"/>
    </row>
    <row r="432" spans="1:9" ht="15.75" customHeight="1" x14ac:dyDescent="0.25">
      <c r="A432" s="116">
        <v>3</v>
      </c>
      <c r="B432" s="117">
        <f>'[2]W-1'!B18</f>
        <v>70</v>
      </c>
      <c r="C432" s="117">
        <f>'[2]W-1'!C18</f>
        <v>75</v>
      </c>
      <c r="D432" s="117">
        <f>'[2]W-1'!D18</f>
        <v>0</v>
      </c>
      <c r="E432" s="117">
        <f>'[2]W-1'!E18</f>
        <v>0</v>
      </c>
      <c r="F432" s="117">
        <f>'[2]W-1'!F18</f>
        <v>0</v>
      </c>
      <c r="G432" s="117">
        <f>'[2]W-1'!G18</f>
        <v>0</v>
      </c>
      <c r="H432" s="117">
        <f>'[2]W-1'!H18</f>
        <v>145</v>
      </c>
      <c r="I432" s="112"/>
    </row>
    <row r="433" spans="1:9" ht="15.75" customHeight="1" x14ac:dyDescent="0.25">
      <c r="A433" s="116">
        <v>4</v>
      </c>
      <c r="B433" s="117">
        <f>'[2]W-1'!B19</f>
        <v>70</v>
      </c>
      <c r="C433" s="117">
        <f>'[2]W-1'!C19</f>
        <v>75</v>
      </c>
      <c r="D433" s="117">
        <f>'[2]W-1'!D19</f>
        <v>0</v>
      </c>
      <c r="E433" s="117">
        <f>'[2]W-1'!E19</f>
        <v>0</v>
      </c>
      <c r="F433" s="117">
        <f>'[2]W-1'!F19</f>
        <v>0</v>
      </c>
      <c r="G433" s="117">
        <f>'[2]W-1'!G19</f>
        <v>0</v>
      </c>
      <c r="H433" s="117">
        <f>'[2]W-1'!H19</f>
        <v>145</v>
      </c>
      <c r="I433" s="112"/>
    </row>
    <row r="434" spans="1:9" ht="15.75" customHeight="1" x14ac:dyDescent="0.25">
      <c r="A434" s="116">
        <v>5</v>
      </c>
      <c r="B434" s="117">
        <f>'[2]W-1'!B20</f>
        <v>70</v>
      </c>
      <c r="C434" s="117">
        <f>'[2]W-1'!C20</f>
        <v>75</v>
      </c>
      <c r="D434" s="117">
        <f>'[2]W-1'!D20</f>
        <v>0</v>
      </c>
      <c r="E434" s="117">
        <f>'[2]W-1'!E20</f>
        <v>0</v>
      </c>
      <c r="F434" s="117">
        <f>'[2]W-1'!F20</f>
        <v>0</v>
      </c>
      <c r="G434" s="117">
        <f>'[2]W-1'!G20</f>
        <v>0</v>
      </c>
      <c r="H434" s="117">
        <f>'[2]W-1'!H20</f>
        <v>145</v>
      </c>
      <c r="I434" s="112"/>
    </row>
    <row r="435" spans="1:9" ht="15.75" customHeight="1" x14ac:dyDescent="0.25">
      <c r="A435" s="116">
        <v>6</v>
      </c>
      <c r="B435" s="117">
        <f>'[2]W-1'!B21</f>
        <v>70</v>
      </c>
      <c r="C435" s="117">
        <f>'[2]W-1'!C21</f>
        <v>75</v>
      </c>
      <c r="D435" s="117">
        <f>'[2]W-1'!D21</f>
        <v>0</v>
      </c>
      <c r="E435" s="117">
        <f>'[2]W-1'!E21</f>
        <v>0</v>
      </c>
      <c r="F435" s="117">
        <f>'[2]W-1'!F21</f>
        <v>0</v>
      </c>
      <c r="G435" s="117">
        <f>'[2]W-1'!G21</f>
        <v>0</v>
      </c>
      <c r="H435" s="117">
        <f>'[2]W-1'!H21</f>
        <v>145</v>
      </c>
      <c r="I435" s="112"/>
    </row>
    <row r="436" spans="1:9" ht="15.75" customHeight="1" x14ac:dyDescent="0.25">
      <c r="A436" s="116">
        <v>7</v>
      </c>
      <c r="B436" s="117">
        <f>'[2]W-1'!B22</f>
        <v>75</v>
      </c>
      <c r="C436" s="117">
        <f>'[2]W-1'!C22</f>
        <v>70</v>
      </c>
      <c r="D436" s="117">
        <f>'[2]W-1'!D22</f>
        <v>0</v>
      </c>
      <c r="E436" s="117">
        <f>'[2]W-1'!E22</f>
        <v>0</v>
      </c>
      <c r="F436" s="117">
        <f>'[2]W-1'!F22</f>
        <v>0</v>
      </c>
      <c r="G436" s="117">
        <f>'[2]W-1'!G22</f>
        <v>0</v>
      </c>
      <c r="H436" s="117">
        <f>'[2]W-1'!H22</f>
        <v>145</v>
      </c>
      <c r="I436" s="112"/>
    </row>
    <row r="437" spans="1:9" ht="15.75" customHeight="1" x14ac:dyDescent="0.25">
      <c r="A437" s="116">
        <v>8</v>
      </c>
      <c r="B437" s="117">
        <f>'[2]W-1'!B23</f>
        <v>75</v>
      </c>
      <c r="C437" s="117">
        <f>'[2]W-1'!C23</f>
        <v>70</v>
      </c>
      <c r="D437" s="117">
        <f>'[2]W-1'!D23</f>
        <v>0</v>
      </c>
      <c r="E437" s="117">
        <f>'[2]W-1'!E23</f>
        <v>0</v>
      </c>
      <c r="F437" s="117">
        <f>'[2]W-1'!F23</f>
        <v>0</v>
      </c>
      <c r="G437" s="117">
        <f>'[2]W-1'!G23</f>
        <v>0</v>
      </c>
      <c r="H437" s="117">
        <f>'[2]W-1'!H23</f>
        <v>145</v>
      </c>
      <c r="I437" s="112"/>
    </row>
    <row r="438" spans="1:9" ht="15.75" customHeight="1" x14ac:dyDescent="0.25">
      <c r="A438" s="116">
        <v>9</v>
      </c>
      <c r="B438" s="117">
        <f>'[2]W-1'!B24</f>
        <v>75</v>
      </c>
      <c r="C438" s="117">
        <f>'[2]W-1'!C24</f>
        <v>70</v>
      </c>
      <c r="D438" s="117">
        <f>'[2]W-1'!D24</f>
        <v>0</v>
      </c>
      <c r="E438" s="117">
        <f>'[2]W-1'!E24</f>
        <v>0</v>
      </c>
      <c r="F438" s="117">
        <f>'[2]W-1'!F24</f>
        <v>0</v>
      </c>
      <c r="G438" s="117">
        <f>'[2]W-1'!G24</f>
        <v>0</v>
      </c>
      <c r="H438" s="117">
        <f>'[2]W-1'!H24</f>
        <v>145</v>
      </c>
      <c r="I438" s="112"/>
    </row>
    <row r="439" spans="1:9" ht="15.75" customHeight="1" x14ac:dyDescent="0.25">
      <c r="A439" s="116">
        <v>10</v>
      </c>
      <c r="B439" s="117">
        <f>'[2]W-1'!B25</f>
        <v>70</v>
      </c>
      <c r="C439" s="117">
        <f>'[2]W-1'!C25</f>
        <v>75</v>
      </c>
      <c r="D439" s="117">
        <f>'[2]W-1'!D25</f>
        <v>0</v>
      </c>
      <c r="E439" s="117">
        <f>'[2]W-1'!E25</f>
        <v>0</v>
      </c>
      <c r="F439" s="117">
        <f>'[2]W-1'!F25</f>
        <v>0</v>
      </c>
      <c r="G439" s="117">
        <f>'[2]W-1'!G25</f>
        <v>0</v>
      </c>
      <c r="H439" s="117">
        <f>'[2]W-1'!H25</f>
        <v>145</v>
      </c>
      <c r="I439" s="112"/>
    </row>
    <row r="440" spans="1:9" ht="15.75" customHeight="1" x14ac:dyDescent="0.25">
      <c r="A440" s="116">
        <v>11</v>
      </c>
      <c r="B440" s="117">
        <f>'[2]W-1'!B26</f>
        <v>70</v>
      </c>
      <c r="C440" s="117">
        <f>'[2]W-1'!C26</f>
        <v>75</v>
      </c>
      <c r="D440" s="117">
        <f>'[2]W-1'!D26</f>
        <v>0</v>
      </c>
      <c r="E440" s="117">
        <f>'[2]W-1'!E26</f>
        <v>0</v>
      </c>
      <c r="F440" s="117">
        <f>'[2]W-1'!F26</f>
        <v>0</v>
      </c>
      <c r="G440" s="117">
        <f>'[2]W-1'!G26</f>
        <v>0</v>
      </c>
      <c r="H440" s="117">
        <f>'[2]W-1'!H26</f>
        <v>145</v>
      </c>
      <c r="I440" s="112"/>
    </row>
    <row r="441" spans="1:9" ht="15.75" customHeight="1" x14ac:dyDescent="0.25">
      <c r="A441" s="116">
        <v>12</v>
      </c>
      <c r="B441" s="117">
        <f>'[2]W-1'!B27</f>
        <v>70</v>
      </c>
      <c r="C441" s="117">
        <f>'[2]W-1'!C27</f>
        <v>75</v>
      </c>
      <c r="D441" s="117">
        <f>'[2]W-1'!D27</f>
        <v>0</v>
      </c>
      <c r="E441" s="117">
        <f>'[2]W-1'!E27</f>
        <v>0</v>
      </c>
      <c r="F441" s="117">
        <f>'[2]W-1'!F27</f>
        <v>0</v>
      </c>
      <c r="G441" s="117">
        <f>'[2]W-1'!G27</f>
        <v>0</v>
      </c>
      <c r="H441" s="117">
        <f>'[2]W-1'!H27</f>
        <v>145</v>
      </c>
      <c r="I441" s="112"/>
    </row>
    <row r="442" spans="1:9" ht="15.75" customHeight="1" x14ac:dyDescent="0.25">
      <c r="A442" s="116">
        <v>13</v>
      </c>
      <c r="B442" s="117">
        <f>'[2]W-1'!B28</f>
        <v>70</v>
      </c>
      <c r="C442" s="117">
        <f>'[2]W-1'!C28</f>
        <v>75</v>
      </c>
      <c r="D442" s="117">
        <f>'[2]W-1'!D28</f>
        <v>0</v>
      </c>
      <c r="E442" s="117">
        <f>'[2]W-1'!E28</f>
        <v>0</v>
      </c>
      <c r="F442" s="117">
        <f>'[2]W-1'!F28</f>
        <v>0</v>
      </c>
      <c r="G442" s="117">
        <f>'[2]W-1'!G28</f>
        <v>0</v>
      </c>
      <c r="H442" s="117">
        <f>'[2]W-1'!H28</f>
        <v>145</v>
      </c>
      <c r="I442" s="112"/>
    </row>
    <row r="443" spans="1:9" ht="15.75" customHeight="1" x14ac:dyDescent="0.25">
      <c r="A443" s="116">
        <v>14</v>
      </c>
      <c r="B443" s="117">
        <f>'[2]W-1'!B29</f>
        <v>70</v>
      </c>
      <c r="C443" s="117">
        <f>'[2]W-1'!C29</f>
        <v>75</v>
      </c>
      <c r="D443" s="117">
        <f>'[2]W-1'!D29</f>
        <v>0</v>
      </c>
      <c r="E443" s="117">
        <f>'[2]W-1'!E29</f>
        <v>0</v>
      </c>
      <c r="F443" s="117">
        <f>'[2]W-1'!F29</f>
        <v>0</v>
      </c>
      <c r="G443" s="117">
        <f>'[2]W-1'!G29</f>
        <v>0</v>
      </c>
      <c r="H443" s="117">
        <f>'[2]W-1'!H29</f>
        <v>145</v>
      </c>
      <c r="I443" s="112"/>
    </row>
    <row r="444" spans="1:9" ht="15.75" customHeight="1" x14ac:dyDescent="0.25">
      <c r="A444" s="116">
        <v>15</v>
      </c>
      <c r="B444" s="117">
        <f>'[2]W-1'!B30</f>
        <v>70</v>
      </c>
      <c r="C444" s="117">
        <f>'[2]W-1'!C30</f>
        <v>75</v>
      </c>
      <c r="D444" s="117">
        <f>'[2]W-1'!D30</f>
        <v>0</v>
      </c>
      <c r="E444" s="117">
        <f>'[2]W-1'!E30</f>
        <v>0</v>
      </c>
      <c r="F444" s="117">
        <f>'[2]W-1'!F30</f>
        <v>0</v>
      </c>
      <c r="G444" s="117">
        <f>'[2]W-1'!G30</f>
        <v>0</v>
      </c>
      <c r="H444" s="117">
        <f>'[2]W-1'!H30</f>
        <v>145</v>
      </c>
      <c r="I444" s="112"/>
    </row>
    <row r="445" spans="1:9" ht="15.75" customHeight="1" x14ac:dyDescent="0.25">
      <c r="A445" s="116">
        <v>16</v>
      </c>
      <c r="B445" s="117">
        <f>'[2]W-1'!B31</f>
        <v>70</v>
      </c>
      <c r="C445" s="117">
        <f>'[2]W-1'!C31</f>
        <v>75</v>
      </c>
      <c r="D445" s="117">
        <f>'[2]W-1'!D31</f>
        <v>0</v>
      </c>
      <c r="E445" s="117">
        <f>'[2]W-1'!E31</f>
        <v>0</v>
      </c>
      <c r="F445" s="117">
        <f>'[2]W-1'!F31</f>
        <v>0</v>
      </c>
      <c r="G445" s="117">
        <f>'[2]W-1'!G31</f>
        <v>0</v>
      </c>
      <c r="H445" s="117">
        <f>'[2]W-1'!H31</f>
        <v>145</v>
      </c>
      <c r="I445" s="112"/>
    </row>
    <row r="446" spans="1:9" ht="15.75" customHeight="1" x14ac:dyDescent="0.25">
      <c r="A446" s="116">
        <v>17</v>
      </c>
      <c r="B446" s="117">
        <f>'[2]W-1'!B32</f>
        <v>70</v>
      </c>
      <c r="C446" s="117">
        <f>'[2]W-1'!C32</f>
        <v>75</v>
      </c>
      <c r="D446" s="117">
        <f>'[2]W-1'!D32</f>
        <v>0</v>
      </c>
      <c r="E446" s="117">
        <f>'[2]W-1'!E32</f>
        <v>0</v>
      </c>
      <c r="F446" s="117">
        <f>'[2]W-1'!F32</f>
        <v>0</v>
      </c>
      <c r="G446" s="117">
        <f>'[2]W-1'!G32</f>
        <v>0</v>
      </c>
      <c r="H446" s="117">
        <f>'[2]W-1'!H32</f>
        <v>145</v>
      </c>
      <c r="I446" s="112"/>
    </row>
    <row r="447" spans="1:9" ht="15.75" customHeight="1" x14ac:dyDescent="0.25">
      <c r="A447" s="116">
        <v>18</v>
      </c>
      <c r="B447" s="117">
        <f>'[2]W-1'!B33</f>
        <v>70</v>
      </c>
      <c r="C447" s="117">
        <f>'[2]W-1'!C33</f>
        <v>75</v>
      </c>
      <c r="D447" s="117">
        <f>'[2]W-1'!D33</f>
        <v>0</v>
      </c>
      <c r="E447" s="117">
        <f>'[2]W-1'!E33</f>
        <v>0</v>
      </c>
      <c r="F447" s="117">
        <f>'[2]W-1'!F33</f>
        <v>0</v>
      </c>
      <c r="G447" s="117">
        <f>'[2]W-1'!G33</f>
        <v>0</v>
      </c>
      <c r="H447" s="117">
        <f>'[2]W-1'!H33</f>
        <v>145</v>
      </c>
      <c r="I447" s="112"/>
    </row>
    <row r="448" spans="1:9" ht="15.75" customHeight="1" x14ac:dyDescent="0.25">
      <c r="A448" s="116">
        <v>19</v>
      </c>
      <c r="B448" s="117">
        <f>'[2]W-1'!B34</f>
        <v>75</v>
      </c>
      <c r="C448" s="117">
        <f>'[2]W-1'!C34</f>
        <v>70</v>
      </c>
      <c r="D448" s="117">
        <f>'[2]W-1'!D34</f>
        <v>0</v>
      </c>
      <c r="E448" s="117">
        <f>'[2]W-1'!E34</f>
        <v>0</v>
      </c>
      <c r="F448" s="117">
        <f>'[2]W-1'!F34</f>
        <v>0</v>
      </c>
      <c r="G448" s="117">
        <f>'[2]W-1'!G34</f>
        <v>0</v>
      </c>
      <c r="H448" s="117">
        <f>'[2]W-1'!H34</f>
        <v>145</v>
      </c>
      <c r="I448" s="112"/>
    </row>
    <row r="449" spans="1:9" ht="15.75" customHeight="1" x14ac:dyDescent="0.25">
      <c r="A449" s="116">
        <v>20</v>
      </c>
      <c r="B449" s="117">
        <f>'[2]W-1'!B35</f>
        <v>75</v>
      </c>
      <c r="C449" s="117">
        <f>'[2]W-1'!C35</f>
        <v>70</v>
      </c>
      <c r="D449" s="117">
        <f>'[2]W-1'!D35</f>
        <v>0</v>
      </c>
      <c r="E449" s="117">
        <f>'[2]W-1'!E35</f>
        <v>0</v>
      </c>
      <c r="F449" s="117">
        <f>'[2]W-1'!F35</f>
        <v>0</v>
      </c>
      <c r="G449" s="117">
        <f>'[2]W-1'!G35</f>
        <v>0</v>
      </c>
      <c r="H449" s="117">
        <f>'[2]W-1'!H35</f>
        <v>145</v>
      </c>
      <c r="I449" s="112"/>
    </row>
    <row r="450" spans="1:9" ht="15.75" customHeight="1" x14ac:dyDescent="0.25">
      <c r="A450" s="116">
        <v>21</v>
      </c>
      <c r="B450" s="117">
        <f>'[2]W-1'!B36</f>
        <v>75</v>
      </c>
      <c r="C450" s="117">
        <f>'[2]W-1'!C36</f>
        <v>70</v>
      </c>
      <c r="D450" s="117">
        <f>'[2]W-1'!D36</f>
        <v>0</v>
      </c>
      <c r="E450" s="117">
        <f>'[2]W-1'!E36</f>
        <v>0</v>
      </c>
      <c r="F450" s="117">
        <f>'[2]W-1'!F36</f>
        <v>0</v>
      </c>
      <c r="G450" s="117">
        <f>'[2]W-1'!G36</f>
        <v>0</v>
      </c>
      <c r="H450" s="117">
        <f>'[2]W-1'!H36</f>
        <v>145</v>
      </c>
      <c r="I450" s="112"/>
    </row>
    <row r="451" spans="1:9" ht="15.75" customHeight="1" x14ac:dyDescent="0.25">
      <c r="A451" s="116">
        <v>22</v>
      </c>
      <c r="B451" s="117">
        <f>'[2]W-1'!B37</f>
        <v>75</v>
      </c>
      <c r="C451" s="117">
        <f>'[2]W-1'!C37</f>
        <v>70</v>
      </c>
      <c r="D451" s="117">
        <f>'[2]W-1'!D37</f>
        <v>0</v>
      </c>
      <c r="E451" s="117">
        <f>'[2]W-1'!E37</f>
        <v>0</v>
      </c>
      <c r="F451" s="117">
        <f>'[2]W-1'!F37</f>
        <v>0</v>
      </c>
      <c r="G451" s="117">
        <f>'[2]W-1'!G37</f>
        <v>0</v>
      </c>
      <c r="H451" s="117">
        <f>'[2]W-1'!H37</f>
        <v>145</v>
      </c>
      <c r="I451" s="112"/>
    </row>
    <row r="452" spans="1:9" ht="15.75" customHeight="1" x14ac:dyDescent="0.25">
      <c r="A452" s="116">
        <v>23</v>
      </c>
      <c r="B452" s="117">
        <f>'[2]W-1'!B38</f>
        <v>70</v>
      </c>
      <c r="C452" s="117">
        <f>'[2]W-1'!C38</f>
        <v>75</v>
      </c>
      <c r="D452" s="117">
        <f>'[2]W-1'!D38</f>
        <v>0</v>
      </c>
      <c r="E452" s="117">
        <f>'[2]W-1'!E38</f>
        <v>0</v>
      </c>
      <c r="F452" s="117">
        <f>'[2]W-1'!F38</f>
        <v>0</v>
      </c>
      <c r="G452" s="117">
        <f>'[2]W-1'!G38</f>
        <v>0</v>
      </c>
      <c r="H452" s="117">
        <f>'[2]W-1'!H38</f>
        <v>145</v>
      </c>
      <c r="I452" s="112"/>
    </row>
    <row r="453" spans="1:9" ht="15.75" customHeight="1" x14ac:dyDescent="0.25">
      <c r="A453" s="116">
        <v>24</v>
      </c>
      <c r="B453" s="117">
        <f>'[2]W-1'!B39</f>
        <v>70</v>
      </c>
      <c r="C453" s="117">
        <f>'[2]W-1'!C39</f>
        <v>75</v>
      </c>
      <c r="D453" s="117">
        <f>'[2]W-1'!D39</f>
        <v>0</v>
      </c>
      <c r="E453" s="117">
        <f>'[2]W-1'!E39</f>
        <v>0</v>
      </c>
      <c r="F453" s="117">
        <f>'[2]W-1'!F39</f>
        <v>0</v>
      </c>
      <c r="G453" s="117">
        <f>'[2]W-1'!G39</f>
        <v>0</v>
      </c>
      <c r="H453" s="117">
        <f>'[2]W-1'!H39</f>
        <v>145</v>
      </c>
      <c r="I453" s="112"/>
    </row>
    <row r="454" spans="1:9" ht="15.75" customHeight="1" x14ac:dyDescent="0.25">
      <c r="A454" s="119" t="s">
        <v>378</v>
      </c>
      <c r="B454" s="117">
        <f>'[2]W-1'!B40</f>
        <v>71.458333333333329</v>
      </c>
      <c r="C454" s="117">
        <f>'[2]W-1'!C40</f>
        <v>73.541666666666671</v>
      </c>
      <c r="D454" s="117">
        <f>'[2]W-1'!D40</f>
        <v>0</v>
      </c>
      <c r="E454" s="117">
        <f>'[2]W-1'!E40</f>
        <v>0</v>
      </c>
      <c r="F454" s="117">
        <f>'[2]W-1'!F40</f>
        <v>0</v>
      </c>
      <c r="G454" s="117">
        <f>'[2]W-1'!G40</f>
        <v>0</v>
      </c>
      <c r="H454" s="117">
        <f>'[2]W-1'!H40</f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6" t="s">
        <v>380</v>
      </c>
      <c r="C456" s="217"/>
      <c r="D456" s="217"/>
      <c r="E456" s="217"/>
      <c r="F456" s="217"/>
      <c r="G456" s="218"/>
      <c r="H456" s="216" t="s">
        <v>4</v>
      </c>
      <c r="I456" s="218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19" t="s">
        <v>382</v>
      </c>
      <c r="C458" s="220"/>
      <c r="D458" s="220"/>
      <c r="E458" s="220"/>
      <c r="F458" s="220"/>
      <c r="G458" s="221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19" t="s">
        <v>216</v>
      </c>
      <c r="C460" s="220"/>
      <c r="D460" s="220"/>
      <c r="E460" s="220"/>
      <c r="F460" s="220"/>
      <c r="G460" s="221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19" t="s">
        <v>384</v>
      </c>
      <c r="C462" s="220"/>
      <c r="D462" s="220"/>
      <c r="E462" s="220"/>
      <c r="F462" s="220"/>
      <c r="G462" s="221"/>
      <c r="H462" s="216" t="s">
        <v>4</v>
      </c>
      <c r="I462" s="218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19" t="s">
        <v>386</v>
      </c>
      <c r="C464" s="220"/>
      <c r="D464" s="220"/>
      <c r="E464" s="220"/>
      <c r="F464" s="220"/>
      <c r="G464" s="220"/>
      <c r="H464" s="220"/>
      <c r="I464" s="221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1" t="s">
        <v>389</v>
      </c>
      <c r="C482" s="202"/>
      <c r="D482" s="202"/>
      <c r="E482" s="202"/>
      <c r="F482" s="202"/>
      <c r="G482" s="202"/>
      <c r="H482" s="202"/>
      <c r="I482" s="203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f>'[2]Publikime AL'!D612</f>
        <v>562.04999999999995</v>
      </c>
      <c r="E485" s="133">
        <f>'[2]Publikime AL'!E612</f>
        <v>14.34861568897702</v>
      </c>
      <c r="I485" s="12"/>
    </row>
    <row r="486" spans="1:9" x14ac:dyDescent="0.25">
      <c r="A486" s="10"/>
      <c r="C486" s="132">
        <v>2</v>
      </c>
      <c r="D486" s="133">
        <f>'[2]Publikime AL'!D613</f>
        <v>499.96</v>
      </c>
      <c r="E486" s="133">
        <f>'[2]Publikime AL'!E613</f>
        <v>14.144504378977331</v>
      </c>
      <c r="I486" s="12"/>
    </row>
    <row r="487" spans="1:9" x14ac:dyDescent="0.25">
      <c r="A487" s="10"/>
      <c r="C487" s="132">
        <v>3</v>
      </c>
      <c r="D487" s="133">
        <f>'[2]Publikime AL'!D614</f>
        <v>481.55</v>
      </c>
      <c r="E487" s="133">
        <f>'[2]Publikime AL'!E614</f>
        <v>14.739420538977242</v>
      </c>
      <c r="I487" s="12"/>
    </row>
    <row r="488" spans="1:9" x14ac:dyDescent="0.25">
      <c r="A488" s="10"/>
      <c r="C488" s="132">
        <v>4</v>
      </c>
      <c r="D488" s="133">
        <f>'[2]Publikime AL'!D615</f>
        <v>485.83</v>
      </c>
      <c r="E488" s="133">
        <f>'[2]Publikime AL'!E615</f>
        <v>16.1351774989771</v>
      </c>
      <c r="I488" s="12"/>
    </row>
    <row r="489" spans="1:9" x14ac:dyDescent="0.25">
      <c r="A489" s="10"/>
      <c r="C489" s="132">
        <v>5</v>
      </c>
      <c r="D489" s="133">
        <f>'[2]Publikime AL'!D616</f>
        <v>487.34</v>
      </c>
      <c r="E489" s="133">
        <f>'[2]Publikime AL'!E616</f>
        <v>14.806468978977136</v>
      </c>
      <c r="I489" s="12"/>
    </row>
    <row r="490" spans="1:9" x14ac:dyDescent="0.25">
      <c r="A490" s="10"/>
      <c r="C490" s="132">
        <v>6</v>
      </c>
      <c r="D490" s="133">
        <f>'[2]Publikime AL'!D617</f>
        <v>530.87</v>
      </c>
      <c r="E490" s="133">
        <f>'[2]Publikime AL'!E617</f>
        <v>14.363295678977238</v>
      </c>
      <c r="I490" s="12"/>
    </row>
    <row r="491" spans="1:9" x14ac:dyDescent="0.25">
      <c r="A491" s="10"/>
      <c r="C491" s="132">
        <v>7</v>
      </c>
      <c r="D491" s="133">
        <f>'[2]Publikime AL'!D618</f>
        <v>651.54999999999995</v>
      </c>
      <c r="E491" s="133">
        <f>'[2]Publikime AL'!E618</f>
        <v>19.411327678976932</v>
      </c>
      <c r="I491" s="12"/>
    </row>
    <row r="492" spans="1:9" x14ac:dyDescent="0.25">
      <c r="A492" s="10"/>
      <c r="C492" s="132">
        <v>8</v>
      </c>
      <c r="D492" s="133">
        <f>'[2]Publikime AL'!D619</f>
        <v>788.75</v>
      </c>
      <c r="E492" s="133">
        <f>'[2]Publikime AL'!E619</f>
        <v>23.475009638977326</v>
      </c>
      <c r="I492" s="12"/>
    </row>
    <row r="493" spans="1:9" x14ac:dyDescent="0.25">
      <c r="A493" s="10"/>
      <c r="C493" s="132">
        <v>9</v>
      </c>
      <c r="D493" s="133">
        <f>'[2]Publikime AL'!D620</f>
        <v>801.48</v>
      </c>
      <c r="E493" s="133">
        <f>'[2]Publikime AL'!E620</f>
        <v>30.815995148976981</v>
      </c>
      <c r="I493" s="12"/>
    </row>
    <row r="494" spans="1:9" x14ac:dyDescent="0.25">
      <c r="A494" s="10"/>
      <c r="C494" s="132">
        <v>10</v>
      </c>
      <c r="D494" s="133">
        <f>'[2]Publikime AL'!D621</f>
        <v>771.09</v>
      </c>
      <c r="E494" s="133">
        <f>'[2]Publikime AL'!E621</f>
        <v>32.967629668976997</v>
      </c>
      <c r="I494" s="12"/>
    </row>
    <row r="495" spans="1:9" x14ac:dyDescent="0.25">
      <c r="A495" s="10"/>
      <c r="C495" s="132">
        <v>11</v>
      </c>
      <c r="D495" s="133">
        <f>'[2]Publikime AL'!D622</f>
        <v>752.74</v>
      </c>
      <c r="E495" s="133">
        <f>'[2]Publikime AL'!E622</f>
        <v>24.758700228977432</v>
      </c>
      <c r="I495" s="12"/>
    </row>
    <row r="496" spans="1:9" x14ac:dyDescent="0.25">
      <c r="A496" s="10"/>
      <c r="C496" s="132">
        <v>12</v>
      </c>
      <c r="D496" s="133">
        <f>'[2]Publikime AL'!D623</f>
        <v>723.44</v>
      </c>
      <c r="E496" s="133">
        <f>'[2]Publikime AL'!E623</f>
        <v>14.662617418976879</v>
      </c>
      <c r="I496" s="12"/>
    </row>
    <row r="497" spans="1:9" x14ac:dyDescent="0.25">
      <c r="A497" s="10"/>
      <c r="C497" s="132">
        <v>13</v>
      </c>
      <c r="D497" s="133">
        <f>'[2]Publikime AL'!D624</f>
        <v>733.37</v>
      </c>
      <c r="E497" s="133">
        <f>'[2]Publikime AL'!E624</f>
        <v>15.766996438976889</v>
      </c>
      <c r="I497" s="12"/>
    </row>
    <row r="498" spans="1:9" x14ac:dyDescent="0.25">
      <c r="A498" s="10"/>
      <c r="C498" s="132">
        <v>14</v>
      </c>
      <c r="D498" s="133">
        <f>'[2]Publikime AL'!D625</f>
        <v>730.04</v>
      </c>
      <c r="E498" s="133">
        <f>'[2]Publikime AL'!E625</f>
        <v>15.55415443897698</v>
      </c>
      <c r="I498" s="12"/>
    </row>
    <row r="499" spans="1:9" ht="15.75" customHeight="1" x14ac:dyDescent="0.25">
      <c r="A499" s="10"/>
      <c r="C499" s="132">
        <v>15</v>
      </c>
      <c r="D499" s="133">
        <f>'[2]Publikime AL'!D626</f>
        <v>739.33</v>
      </c>
      <c r="E499" s="133">
        <f>'[2]Publikime AL'!E626</f>
        <v>15.195959318977089</v>
      </c>
      <c r="I499" s="12"/>
    </row>
    <row r="500" spans="1:9" x14ac:dyDescent="0.25">
      <c r="A500" s="10"/>
      <c r="C500" s="132">
        <v>16</v>
      </c>
      <c r="D500" s="133">
        <f>'[2]Publikime AL'!D627</f>
        <v>746.19</v>
      </c>
      <c r="E500" s="133">
        <f>'[2]Publikime AL'!E627</f>
        <v>16.438325318977036</v>
      </c>
      <c r="I500" s="12"/>
    </row>
    <row r="501" spans="1:9" x14ac:dyDescent="0.25">
      <c r="A501" s="10"/>
      <c r="C501" s="132">
        <v>17</v>
      </c>
      <c r="D501" s="133">
        <f>'[2]Publikime AL'!D628</f>
        <v>751.39</v>
      </c>
      <c r="E501" s="133">
        <f>'[2]Publikime AL'!E628</f>
        <v>24.930382418977388</v>
      </c>
      <c r="I501" s="12"/>
    </row>
    <row r="502" spans="1:9" x14ac:dyDescent="0.25">
      <c r="A502" s="10"/>
      <c r="C502" s="132">
        <v>18</v>
      </c>
      <c r="D502" s="133">
        <f>'[2]Publikime AL'!D629</f>
        <v>748.46</v>
      </c>
      <c r="E502" s="133">
        <f>'[2]Publikime AL'!E629</f>
        <v>15.716011658977095</v>
      </c>
      <c r="I502" s="12"/>
    </row>
    <row r="503" spans="1:9" x14ac:dyDescent="0.25">
      <c r="A503" s="10"/>
      <c r="C503" s="132">
        <v>19</v>
      </c>
      <c r="D503" s="133">
        <f>'[2]Publikime AL'!D630</f>
        <v>816.49</v>
      </c>
      <c r="E503" s="133">
        <f>'[2]Publikime AL'!E630</f>
        <v>15.183486448976964</v>
      </c>
      <c r="I503" s="12"/>
    </row>
    <row r="504" spans="1:9" x14ac:dyDescent="0.25">
      <c r="A504" s="10"/>
      <c r="C504" s="132">
        <v>20</v>
      </c>
      <c r="D504" s="133">
        <f>'[2]Publikime AL'!D631</f>
        <v>927.9</v>
      </c>
      <c r="E504" s="133">
        <f>'[2]Publikime AL'!E631</f>
        <v>19.426913188977551</v>
      </c>
      <c r="I504" s="12"/>
    </row>
    <row r="505" spans="1:9" x14ac:dyDescent="0.25">
      <c r="A505" s="10"/>
      <c r="C505" s="132">
        <v>21</v>
      </c>
      <c r="D505" s="133">
        <f>'[2]Publikime AL'!D632</f>
        <v>991.74</v>
      </c>
      <c r="E505" s="133">
        <f>'[2]Publikime AL'!E632</f>
        <v>21.460188008976729</v>
      </c>
      <c r="I505" s="12"/>
    </row>
    <row r="506" spans="1:9" x14ac:dyDescent="0.25">
      <c r="A506" s="10"/>
      <c r="C506" s="132">
        <v>22</v>
      </c>
      <c r="D506" s="133">
        <f>'[2]Publikime AL'!D633</f>
        <v>924.97</v>
      </c>
      <c r="E506" s="133">
        <f>'[2]Publikime AL'!E633</f>
        <v>19.725358138977526</v>
      </c>
      <c r="I506" s="12"/>
    </row>
    <row r="507" spans="1:9" x14ac:dyDescent="0.25">
      <c r="A507" s="10"/>
      <c r="C507" s="132">
        <v>23</v>
      </c>
      <c r="D507" s="133">
        <f>'[2]Publikime AL'!D634</f>
        <v>832.58</v>
      </c>
      <c r="E507" s="133">
        <f>'[2]Publikime AL'!E634</f>
        <v>20.072770978976678</v>
      </c>
      <c r="I507" s="12"/>
    </row>
    <row r="508" spans="1:9" x14ac:dyDescent="0.25">
      <c r="A508" s="10"/>
      <c r="C508" s="132">
        <v>24</v>
      </c>
      <c r="D508" s="133">
        <f>'[2]Publikime AL'!D635</f>
        <v>696.51</v>
      </c>
      <c r="E508" s="133">
        <f>'[2]Publikime AL'!E635</f>
        <v>18.051254638977184</v>
      </c>
      <c r="I508" s="12"/>
    </row>
    <row r="509" spans="1:9" x14ac:dyDescent="0.25">
      <c r="A509" s="10"/>
      <c r="C509" s="132">
        <v>25</v>
      </c>
      <c r="D509" s="133">
        <f>'[2]Publikime AL'!D636</f>
        <v>572.21</v>
      </c>
      <c r="E509" s="133">
        <f>'[2]Publikime AL'!E636</f>
        <v>18.248422108976911</v>
      </c>
      <c r="I509" s="12"/>
    </row>
    <row r="510" spans="1:9" x14ac:dyDescent="0.25">
      <c r="A510" s="10"/>
      <c r="C510" s="132">
        <v>26</v>
      </c>
      <c r="D510" s="133">
        <f>'[2]Publikime AL'!D637</f>
        <v>511.84</v>
      </c>
      <c r="E510" s="133">
        <f>'[2]Publikime AL'!E637</f>
        <v>15.109865288976948</v>
      </c>
      <c r="I510" s="12"/>
    </row>
    <row r="511" spans="1:9" ht="15.75" customHeight="1" x14ac:dyDescent="0.25">
      <c r="A511" s="10"/>
      <c r="C511" s="132">
        <v>27</v>
      </c>
      <c r="D511" s="133">
        <f>'[2]Publikime AL'!D638</f>
        <v>493.05</v>
      </c>
      <c r="E511" s="133">
        <f>'[2]Publikime AL'!E638</f>
        <v>15.578705498977229</v>
      </c>
      <c r="I511" s="12"/>
    </row>
    <row r="512" spans="1:9" x14ac:dyDescent="0.25">
      <c r="A512" s="10"/>
      <c r="C512" s="132">
        <v>28</v>
      </c>
      <c r="D512" s="133">
        <f>'[2]Publikime AL'!D639</f>
        <v>475.52</v>
      </c>
      <c r="E512" s="133">
        <f>'[2]Publikime AL'!E639</f>
        <v>16.111716858977047</v>
      </c>
      <c r="I512" s="12"/>
    </row>
    <row r="513" spans="1:9" ht="15.75" customHeight="1" x14ac:dyDescent="0.25">
      <c r="A513" s="10"/>
      <c r="C513" s="132">
        <v>29</v>
      </c>
      <c r="D513" s="133">
        <f>'[2]Publikime AL'!D640</f>
        <v>491.82</v>
      </c>
      <c r="E513" s="133">
        <f>'[2]Publikime AL'!E640</f>
        <v>14.000491718976946</v>
      </c>
      <c r="I513" s="12"/>
    </row>
    <row r="514" spans="1:9" x14ac:dyDescent="0.25">
      <c r="A514" s="10"/>
      <c r="C514" s="132">
        <v>30</v>
      </c>
      <c r="D514" s="133">
        <f>'[2]Publikime AL'!D641</f>
        <v>533.76</v>
      </c>
      <c r="E514" s="133">
        <f>'[2]Publikime AL'!E641</f>
        <v>14.028904208977337</v>
      </c>
      <c r="I514" s="12"/>
    </row>
    <row r="515" spans="1:9" x14ac:dyDescent="0.25">
      <c r="A515" s="10"/>
      <c r="C515" s="132">
        <v>31</v>
      </c>
      <c r="D515" s="133">
        <f>'[2]Publikime AL'!D642</f>
        <v>648.67999999999995</v>
      </c>
      <c r="E515" s="133">
        <f>'[2]Publikime AL'!E642</f>
        <v>16.812554278977018</v>
      </c>
      <c r="I515" s="12"/>
    </row>
    <row r="516" spans="1:9" x14ac:dyDescent="0.25">
      <c r="A516" s="10"/>
      <c r="C516" s="132">
        <v>32</v>
      </c>
      <c r="D516" s="133">
        <f>'[2]Publikime AL'!D643</f>
        <v>760.37</v>
      </c>
      <c r="E516" s="133">
        <f>'[2]Publikime AL'!E643</f>
        <v>23.479333058977318</v>
      </c>
      <c r="I516" s="12"/>
    </row>
    <row r="517" spans="1:9" x14ac:dyDescent="0.25">
      <c r="A517" s="10"/>
      <c r="C517" s="132">
        <v>33</v>
      </c>
      <c r="D517" s="133">
        <f>'[2]Publikime AL'!D644</f>
        <v>775.89</v>
      </c>
      <c r="E517" s="133">
        <f>'[2]Publikime AL'!E644</f>
        <v>28.397979478977049</v>
      </c>
      <c r="I517" s="12"/>
    </row>
    <row r="518" spans="1:9" x14ac:dyDescent="0.25">
      <c r="A518" s="10"/>
      <c r="C518" s="132">
        <v>34</v>
      </c>
      <c r="D518" s="133">
        <f>'[2]Publikime AL'!D645</f>
        <v>743.23</v>
      </c>
      <c r="E518" s="133">
        <f>'[2]Publikime AL'!E645</f>
        <v>31.292707068976824</v>
      </c>
      <c r="I518" s="12"/>
    </row>
    <row r="519" spans="1:9" x14ac:dyDescent="0.25">
      <c r="A519" s="10"/>
      <c r="C519" s="132">
        <v>35</v>
      </c>
      <c r="D519" s="133">
        <f>'[2]Publikime AL'!D646</f>
        <v>743.42</v>
      </c>
      <c r="E519" s="133">
        <f>'[2]Publikime AL'!E646</f>
        <v>21.797126828977298</v>
      </c>
      <c r="I519" s="12"/>
    </row>
    <row r="520" spans="1:9" x14ac:dyDescent="0.25">
      <c r="A520" s="10"/>
      <c r="C520" s="132">
        <v>36</v>
      </c>
      <c r="D520" s="133">
        <f>'[2]Publikime AL'!D647</f>
        <v>729.52</v>
      </c>
      <c r="E520" s="133">
        <f>'[2]Publikime AL'!E647</f>
        <v>13.651094468976794</v>
      </c>
      <c r="I520" s="12"/>
    </row>
    <row r="521" spans="1:9" x14ac:dyDescent="0.25">
      <c r="A521" s="10"/>
      <c r="C521" s="132">
        <v>37</v>
      </c>
      <c r="D521" s="133">
        <f>'[2]Publikime AL'!D648</f>
        <v>720.51</v>
      </c>
      <c r="E521" s="133">
        <f>'[2]Publikime AL'!E648</f>
        <v>14.03355680897721</v>
      </c>
      <c r="I521" s="12"/>
    </row>
    <row r="522" spans="1:9" x14ac:dyDescent="0.25">
      <c r="A522" s="10"/>
      <c r="C522" s="132">
        <v>38</v>
      </c>
      <c r="D522" s="133">
        <f>'[2]Publikime AL'!D649</f>
        <v>736.08</v>
      </c>
      <c r="E522" s="133">
        <f>'[2]Publikime AL'!E649</f>
        <v>14.287347898977259</v>
      </c>
      <c r="I522" s="12"/>
    </row>
    <row r="523" spans="1:9" x14ac:dyDescent="0.25">
      <c r="A523" s="10"/>
      <c r="C523" s="132">
        <v>39</v>
      </c>
      <c r="D523" s="133">
        <f>'[2]Publikime AL'!D650</f>
        <v>702.82</v>
      </c>
      <c r="E523" s="133">
        <f>'[2]Publikime AL'!E650</f>
        <v>15.184563858977072</v>
      </c>
      <c r="I523" s="12"/>
    </row>
    <row r="524" spans="1:9" x14ac:dyDescent="0.25">
      <c r="A524" s="10"/>
      <c r="C524" s="132">
        <v>40</v>
      </c>
      <c r="D524" s="133">
        <f>'[2]Publikime AL'!D651</f>
        <v>689.78</v>
      </c>
      <c r="E524" s="133">
        <f>'[2]Publikime AL'!E651</f>
        <v>15.057076998977209</v>
      </c>
      <c r="I524" s="12"/>
    </row>
    <row r="525" spans="1:9" x14ac:dyDescent="0.25">
      <c r="A525" s="10"/>
      <c r="C525" s="132">
        <v>41</v>
      </c>
      <c r="D525" s="133">
        <f>'[2]Publikime AL'!D652</f>
        <v>691.78</v>
      </c>
      <c r="E525" s="133">
        <f>'[2]Publikime AL'!E652</f>
        <v>23.260393618976877</v>
      </c>
      <c r="I525" s="12"/>
    </row>
    <row r="526" spans="1:9" x14ac:dyDescent="0.25">
      <c r="A526" s="10"/>
      <c r="C526" s="132">
        <v>42</v>
      </c>
      <c r="D526" s="133">
        <f>'[2]Publikime AL'!D653</f>
        <v>786.11</v>
      </c>
      <c r="E526" s="133">
        <f>'[2]Publikime AL'!E653</f>
        <v>17.910304848977376</v>
      </c>
      <c r="I526" s="12"/>
    </row>
    <row r="527" spans="1:9" x14ac:dyDescent="0.25">
      <c r="A527" s="10"/>
      <c r="C527" s="132">
        <v>43</v>
      </c>
      <c r="D527" s="133">
        <f>'[2]Publikime AL'!D654</f>
        <v>844.76</v>
      </c>
      <c r="E527" s="133">
        <f>'[2]Publikime AL'!E654</f>
        <v>17.532375678976678</v>
      </c>
      <c r="I527" s="12"/>
    </row>
    <row r="528" spans="1:9" x14ac:dyDescent="0.25">
      <c r="A528" s="10"/>
      <c r="C528" s="132">
        <v>44</v>
      </c>
      <c r="D528" s="133">
        <f>'[2]Publikime AL'!D655</f>
        <v>908.66</v>
      </c>
      <c r="E528" s="133">
        <f>'[2]Publikime AL'!E655</f>
        <v>19.735836388977759</v>
      </c>
      <c r="I528" s="12"/>
    </row>
    <row r="529" spans="1:9" x14ac:dyDescent="0.25">
      <c r="A529" s="10"/>
      <c r="C529" s="132">
        <v>45</v>
      </c>
      <c r="D529" s="133">
        <f>'[2]Publikime AL'!D656</f>
        <v>1009.87</v>
      </c>
      <c r="E529" s="133">
        <f>'[2]Publikime AL'!E656</f>
        <v>21.382831298976953</v>
      </c>
      <c r="I529" s="12"/>
    </row>
    <row r="530" spans="1:9" x14ac:dyDescent="0.25">
      <c r="A530" s="10"/>
      <c r="C530" s="132">
        <v>46</v>
      </c>
      <c r="D530" s="133">
        <f>'[2]Publikime AL'!D657</f>
        <v>928.93</v>
      </c>
      <c r="E530" s="133">
        <f>'[2]Publikime AL'!E657</f>
        <v>20.501371448976897</v>
      </c>
      <c r="I530" s="12"/>
    </row>
    <row r="531" spans="1:9" x14ac:dyDescent="0.25">
      <c r="A531" s="10"/>
      <c r="C531" s="132">
        <v>47</v>
      </c>
      <c r="D531" s="133">
        <f>'[2]Publikime AL'!D658</f>
        <v>823.41</v>
      </c>
      <c r="E531" s="133">
        <f>'[2]Publikime AL'!E658</f>
        <v>20.456549978977819</v>
      </c>
      <c r="I531" s="12"/>
    </row>
    <row r="532" spans="1:9" x14ac:dyDescent="0.25">
      <c r="A532" s="10"/>
      <c r="C532" s="132">
        <v>48</v>
      </c>
      <c r="D532" s="133">
        <f>'[2]Publikime AL'!D659</f>
        <v>687.32</v>
      </c>
      <c r="E532" s="133">
        <f>'[2]Publikime AL'!E659</f>
        <v>18.754447138977639</v>
      </c>
      <c r="I532" s="12"/>
    </row>
    <row r="533" spans="1:9" x14ac:dyDescent="0.25">
      <c r="A533" s="10"/>
      <c r="C533" s="132">
        <v>49</v>
      </c>
      <c r="D533" s="133">
        <f>'[2]Publikime AL'!D660</f>
        <v>573.12</v>
      </c>
      <c r="E533" s="133">
        <f>'[2]Publikime AL'!E660</f>
        <v>22.820051018976869</v>
      </c>
      <c r="I533" s="12"/>
    </row>
    <row r="534" spans="1:9" x14ac:dyDescent="0.25">
      <c r="A534" s="10"/>
      <c r="C534" s="132">
        <v>50</v>
      </c>
      <c r="D534" s="133">
        <f>'[2]Publikime AL'!D661</f>
        <v>519.15</v>
      </c>
      <c r="E534" s="133">
        <f>'[2]Publikime AL'!E661</f>
        <v>23.119727298977068</v>
      </c>
      <c r="I534" s="12"/>
    </row>
    <row r="535" spans="1:9" x14ac:dyDescent="0.25">
      <c r="A535" s="10"/>
      <c r="C535" s="132">
        <v>51</v>
      </c>
      <c r="D535" s="133">
        <f>'[2]Publikime AL'!D662</f>
        <v>495.54</v>
      </c>
      <c r="E535" s="133">
        <f>'[2]Publikime AL'!E662</f>
        <v>22.515461888976802</v>
      </c>
      <c r="I535" s="12"/>
    </row>
    <row r="536" spans="1:9" x14ac:dyDescent="0.25">
      <c r="A536" s="10"/>
      <c r="C536" s="132">
        <v>52</v>
      </c>
      <c r="D536" s="133">
        <f>'[2]Publikime AL'!D663</f>
        <v>485.97</v>
      </c>
      <c r="E536" s="133">
        <f>'[2]Publikime AL'!E663</f>
        <v>21.920981088976873</v>
      </c>
      <c r="I536" s="12"/>
    </row>
    <row r="537" spans="1:9" x14ac:dyDescent="0.25">
      <c r="A537" s="10"/>
      <c r="C537" s="132">
        <v>53</v>
      </c>
      <c r="D537" s="133">
        <f>'[2]Publikime AL'!D664</f>
        <v>486.4</v>
      </c>
      <c r="E537" s="133">
        <f>'[2]Publikime AL'!E664</f>
        <v>20.738123528977212</v>
      </c>
      <c r="I537" s="12"/>
    </row>
    <row r="538" spans="1:9" x14ac:dyDescent="0.25">
      <c r="A538" s="10"/>
      <c r="C538" s="132">
        <v>54</v>
      </c>
      <c r="D538" s="133">
        <f>'[2]Publikime AL'!D665</f>
        <v>528.04</v>
      </c>
      <c r="E538" s="133">
        <f>'[2]Publikime AL'!E665</f>
        <v>22.741841888976978</v>
      </c>
      <c r="I538" s="12"/>
    </row>
    <row r="539" spans="1:9" x14ac:dyDescent="0.25">
      <c r="A539" s="10"/>
      <c r="C539" s="132">
        <v>55</v>
      </c>
      <c r="D539" s="133">
        <f>'[2]Publikime AL'!D666</f>
        <v>606.57000000000005</v>
      </c>
      <c r="E539" s="133">
        <f>'[2]Publikime AL'!E666</f>
        <v>23.475672718977421</v>
      </c>
      <c r="I539" s="12"/>
    </row>
    <row r="540" spans="1:9" x14ac:dyDescent="0.25">
      <c r="A540" s="10"/>
      <c r="C540" s="132">
        <v>56</v>
      </c>
      <c r="D540" s="133">
        <f>'[2]Publikime AL'!D667</f>
        <v>697.06</v>
      </c>
      <c r="E540" s="133">
        <f>'[2]Publikime AL'!E667</f>
        <v>25.410497888977261</v>
      </c>
      <c r="I540" s="12"/>
    </row>
    <row r="541" spans="1:9" x14ac:dyDescent="0.25">
      <c r="A541" s="10"/>
      <c r="C541" s="132">
        <v>57</v>
      </c>
      <c r="D541" s="133">
        <f>'[2]Publikime AL'!D668</f>
        <v>751.88</v>
      </c>
      <c r="E541" s="133">
        <f>'[2]Publikime AL'!E668</f>
        <v>32.975310738977441</v>
      </c>
      <c r="I541" s="12"/>
    </row>
    <row r="542" spans="1:9" ht="15.75" customHeight="1" x14ac:dyDescent="0.25">
      <c r="A542" s="10"/>
      <c r="C542" s="132">
        <v>58</v>
      </c>
      <c r="D542" s="133">
        <f>'[2]Publikime AL'!D669</f>
        <v>733.19</v>
      </c>
      <c r="E542" s="133">
        <f>'[2]Publikime AL'!E669</f>
        <v>32.431936368976949</v>
      </c>
      <c r="I542" s="12"/>
    </row>
    <row r="543" spans="1:9" x14ac:dyDescent="0.25">
      <c r="A543" s="10"/>
      <c r="C543" s="132">
        <v>59</v>
      </c>
      <c r="D543" s="133">
        <f>'[2]Publikime AL'!D670</f>
        <v>724.53</v>
      </c>
      <c r="E543" s="133">
        <f>'[2]Publikime AL'!E670</f>
        <v>30.404944978976573</v>
      </c>
      <c r="I543" s="12"/>
    </row>
    <row r="544" spans="1:9" x14ac:dyDescent="0.25">
      <c r="A544" s="10"/>
      <c r="C544" s="132">
        <v>60</v>
      </c>
      <c r="D544" s="133">
        <f>'[2]Publikime AL'!D671</f>
        <v>706.49</v>
      </c>
      <c r="E544" s="133">
        <f>'[2]Publikime AL'!E671</f>
        <v>15.264353998976731</v>
      </c>
      <c r="I544" s="12"/>
    </row>
    <row r="545" spans="1:9" x14ac:dyDescent="0.25">
      <c r="A545" s="10"/>
      <c r="C545" s="132">
        <v>61</v>
      </c>
      <c r="D545" s="133">
        <f>'[2]Publikime AL'!D672</f>
        <v>674.93</v>
      </c>
      <c r="E545" s="133">
        <f>'[2]Publikime AL'!E672</f>
        <v>14.697895838977047</v>
      </c>
      <c r="I545" s="12"/>
    </row>
    <row r="546" spans="1:9" x14ac:dyDescent="0.25">
      <c r="A546" s="10"/>
      <c r="C546" s="132">
        <v>62</v>
      </c>
      <c r="D546" s="133">
        <f>'[2]Publikime AL'!D673</f>
        <v>690.48</v>
      </c>
      <c r="E546" s="133">
        <f>'[2]Publikime AL'!E673</f>
        <v>13.955895158977455</v>
      </c>
      <c r="I546" s="12"/>
    </row>
    <row r="547" spans="1:9" ht="15.75" customHeight="1" x14ac:dyDescent="0.25">
      <c r="A547" s="10"/>
      <c r="C547" s="132">
        <v>63</v>
      </c>
      <c r="D547" s="133">
        <f>'[2]Publikime AL'!D674</f>
        <v>673.24</v>
      </c>
      <c r="E547" s="133">
        <f>'[2]Publikime AL'!E674</f>
        <v>14.575909468977443</v>
      </c>
      <c r="I547" s="12"/>
    </row>
    <row r="548" spans="1:9" x14ac:dyDescent="0.25">
      <c r="A548" s="10"/>
      <c r="C548" s="132">
        <v>64</v>
      </c>
      <c r="D548" s="133">
        <f>'[2]Publikime AL'!D675</f>
        <v>671.16</v>
      </c>
      <c r="E548" s="133">
        <f>'[2]Publikime AL'!E675</f>
        <v>14.189291238977148</v>
      </c>
      <c r="I548" s="12"/>
    </row>
    <row r="549" spans="1:9" x14ac:dyDescent="0.25">
      <c r="A549" s="10"/>
      <c r="C549" s="132">
        <v>65</v>
      </c>
      <c r="D549" s="133">
        <f>'[2]Publikime AL'!D676</f>
        <v>684.17</v>
      </c>
      <c r="E549" s="133">
        <f>'[2]Publikime AL'!E676</f>
        <v>21.278770268977496</v>
      </c>
      <c r="I549" s="12"/>
    </row>
    <row r="550" spans="1:9" x14ac:dyDescent="0.25">
      <c r="A550" s="10"/>
      <c r="C550" s="132">
        <v>66</v>
      </c>
      <c r="D550" s="133">
        <f>'[2]Publikime AL'!D677</f>
        <v>730.58</v>
      </c>
      <c r="E550" s="133">
        <f>'[2]Publikime AL'!E677</f>
        <v>17.868452328977128</v>
      </c>
      <c r="I550" s="12"/>
    </row>
    <row r="551" spans="1:9" x14ac:dyDescent="0.25">
      <c r="A551" s="10"/>
      <c r="C551" s="132">
        <v>67</v>
      </c>
      <c r="D551" s="133">
        <f>'[2]Publikime AL'!D678</f>
        <v>821.24</v>
      </c>
      <c r="E551" s="133">
        <f>'[2]Publikime AL'!E678</f>
        <v>18.586920468976814</v>
      </c>
      <c r="I551" s="12"/>
    </row>
    <row r="552" spans="1:9" x14ac:dyDescent="0.25">
      <c r="A552" s="10"/>
      <c r="C552" s="132">
        <v>68</v>
      </c>
      <c r="D552" s="133">
        <f>'[2]Publikime AL'!D679</f>
        <v>916.73</v>
      </c>
      <c r="E552" s="133">
        <f>'[2]Publikime AL'!E679</f>
        <v>20.413589228976889</v>
      </c>
      <c r="I552" s="12"/>
    </row>
    <row r="553" spans="1:9" ht="15.75" customHeight="1" x14ac:dyDescent="0.25">
      <c r="A553" s="10"/>
      <c r="C553" s="132">
        <v>69</v>
      </c>
      <c r="D553" s="133">
        <f>'[2]Publikime AL'!D680</f>
        <v>995.99</v>
      </c>
      <c r="E553" s="133">
        <f>'[2]Publikime AL'!E680</f>
        <v>22.912508398977025</v>
      </c>
      <c r="I553" s="12"/>
    </row>
    <row r="554" spans="1:9" ht="15.75" customHeight="1" x14ac:dyDescent="0.25">
      <c r="A554" s="10"/>
      <c r="C554" s="132">
        <v>70</v>
      </c>
      <c r="D554" s="133">
        <f>'[2]Publikime AL'!D681</f>
        <v>893.09</v>
      </c>
      <c r="E554" s="133">
        <f>'[2]Publikime AL'!E681</f>
        <v>22.597964058977368</v>
      </c>
      <c r="I554" s="12"/>
    </row>
    <row r="555" spans="1:9" x14ac:dyDescent="0.25">
      <c r="A555" s="10"/>
      <c r="C555" s="132">
        <v>71</v>
      </c>
      <c r="D555" s="133">
        <f>'[2]Publikime AL'!D682</f>
        <v>794.66</v>
      </c>
      <c r="E555" s="133">
        <f>'[2]Publikime AL'!E682</f>
        <v>19.986752288977186</v>
      </c>
      <c r="I555" s="12"/>
    </row>
    <row r="556" spans="1:9" x14ac:dyDescent="0.25">
      <c r="A556" s="10"/>
      <c r="C556" s="132">
        <v>72</v>
      </c>
      <c r="D556" s="133">
        <f>'[2]Publikime AL'!D683</f>
        <v>683.07</v>
      </c>
      <c r="E556" s="133">
        <f>'[2]Publikime AL'!E683</f>
        <v>19.613309088977076</v>
      </c>
      <c r="I556" s="12"/>
    </row>
    <row r="557" spans="1:9" x14ac:dyDescent="0.25">
      <c r="A557" s="10"/>
      <c r="C557" s="132">
        <v>73</v>
      </c>
      <c r="D557" s="133">
        <f>'[2]Publikime AL'!D684</f>
        <v>596.04</v>
      </c>
      <c r="E557" s="133">
        <f>'[2]Publikime AL'!E684</f>
        <v>23.624895418977303</v>
      </c>
      <c r="I557" s="12"/>
    </row>
    <row r="558" spans="1:9" x14ac:dyDescent="0.25">
      <c r="A558" s="10"/>
      <c r="C558" s="132">
        <v>74</v>
      </c>
      <c r="D558" s="133">
        <f>'[2]Publikime AL'!D685</f>
        <v>539.59</v>
      </c>
      <c r="E558" s="133">
        <f>'[2]Publikime AL'!E685</f>
        <v>20.49462018897691</v>
      </c>
      <c r="I558" s="12"/>
    </row>
    <row r="559" spans="1:9" x14ac:dyDescent="0.25">
      <c r="A559" s="10"/>
      <c r="C559" s="132">
        <v>75</v>
      </c>
      <c r="D559" s="133">
        <f>'[2]Publikime AL'!D686</f>
        <v>514.5</v>
      </c>
      <c r="E559" s="133">
        <f>'[2]Publikime AL'!E686</f>
        <v>18.710173318977013</v>
      </c>
      <c r="I559" s="12"/>
    </row>
    <row r="560" spans="1:9" x14ac:dyDescent="0.25">
      <c r="A560" s="10"/>
      <c r="C560" s="132">
        <v>76</v>
      </c>
      <c r="D560" s="133">
        <f>'[2]Publikime AL'!D687</f>
        <v>505.68</v>
      </c>
      <c r="E560" s="133">
        <f>'[2]Publikime AL'!E687</f>
        <v>18.951083878977215</v>
      </c>
      <c r="I560" s="12"/>
    </row>
    <row r="561" spans="1:9" x14ac:dyDescent="0.25">
      <c r="A561" s="10"/>
      <c r="C561" s="132">
        <v>77</v>
      </c>
      <c r="D561" s="133">
        <f>'[2]Publikime AL'!D688</f>
        <v>511.65</v>
      </c>
      <c r="E561" s="133">
        <f>'[2]Publikime AL'!E688</f>
        <v>18.471833718976995</v>
      </c>
      <c r="I561" s="12"/>
    </row>
    <row r="562" spans="1:9" x14ac:dyDescent="0.25">
      <c r="A562" s="10"/>
      <c r="C562" s="132">
        <v>78</v>
      </c>
      <c r="D562" s="133">
        <f>'[2]Publikime AL'!D689</f>
        <v>570.46</v>
      </c>
      <c r="E562" s="133">
        <f>'[2]Publikime AL'!E689</f>
        <v>18.367226528977199</v>
      </c>
      <c r="I562" s="12"/>
    </row>
    <row r="563" spans="1:9" x14ac:dyDescent="0.25">
      <c r="A563" s="10"/>
      <c r="C563" s="132">
        <v>79</v>
      </c>
      <c r="D563" s="133">
        <f>'[2]Publikime AL'!D690</f>
        <v>687.09</v>
      </c>
      <c r="E563" s="133">
        <f>'[2]Publikime AL'!E690</f>
        <v>15.564822378976942</v>
      </c>
      <c r="I563" s="12"/>
    </row>
    <row r="564" spans="1:9" x14ac:dyDescent="0.25">
      <c r="A564" s="10"/>
      <c r="C564" s="132">
        <v>80</v>
      </c>
      <c r="D564" s="133">
        <f>'[2]Publikime AL'!D691</f>
        <v>806.01</v>
      </c>
      <c r="E564" s="133">
        <f>'[2]Publikime AL'!E691</f>
        <v>13.745539168977075</v>
      </c>
      <c r="I564" s="12"/>
    </row>
    <row r="565" spans="1:9" x14ac:dyDescent="0.25">
      <c r="A565" s="10"/>
      <c r="C565" s="132">
        <v>81</v>
      </c>
      <c r="D565" s="133">
        <f>'[2]Publikime AL'!D692</f>
        <v>824.3</v>
      </c>
      <c r="E565" s="133">
        <f>'[2]Publikime AL'!E692</f>
        <v>15.800120228977221</v>
      </c>
      <c r="I565" s="12"/>
    </row>
    <row r="566" spans="1:9" x14ac:dyDescent="0.25">
      <c r="A566" s="10"/>
      <c r="C566" s="132">
        <v>82</v>
      </c>
      <c r="D566" s="133">
        <f>'[2]Publikime AL'!D693</f>
        <v>783.13</v>
      </c>
      <c r="E566" s="133">
        <f>'[2]Publikime AL'!E693</f>
        <v>15.652932738977483</v>
      </c>
      <c r="I566" s="12"/>
    </row>
    <row r="567" spans="1:9" x14ac:dyDescent="0.25">
      <c r="A567" s="10"/>
      <c r="C567" s="132">
        <v>83</v>
      </c>
      <c r="D567" s="133">
        <f>'[2]Publikime AL'!D694</f>
        <v>738</v>
      </c>
      <c r="E567" s="133">
        <f>'[2]Publikime AL'!E694</f>
        <v>17.626026498977353</v>
      </c>
      <c r="I567" s="12"/>
    </row>
    <row r="568" spans="1:9" x14ac:dyDescent="0.25">
      <c r="A568" s="10"/>
      <c r="C568" s="132">
        <v>84</v>
      </c>
      <c r="D568" s="133">
        <f>'[2]Publikime AL'!D695</f>
        <v>710.57</v>
      </c>
      <c r="E568" s="133">
        <f>'[2]Publikime AL'!E695</f>
        <v>18.526958928977024</v>
      </c>
      <c r="I568" s="12"/>
    </row>
    <row r="569" spans="1:9" x14ac:dyDescent="0.25">
      <c r="A569" s="10"/>
      <c r="C569" s="132">
        <v>85</v>
      </c>
      <c r="D569" s="133">
        <f>'[2]Publikime AL'!D696</f>
        <v>699.23</v>
      </c>
      <c r="E569" s="133">
        <f>'[2]Publikime AL'!E696</f>
        <v>19.446438348976812</v>
      </c>
      <c r="I569" s="12"/>
    </row>
    <row r="570" spans="1:9" x14ac:dyDescent="0.25">
      <c r="A570" s="10"/>
      <c r="C570" s="132">
        <v>86</v>
      </c>
      <c r="D570" s="133">
        <f>'[2]Publikime AL'!D697</f>
        <v>715.73</v>
      </c>
      <c r="E570" s="133">
        <f>'[2]Publikime AL'!E697</f>
        <v>19.399914618976709</v>
      </c>
      <c r="I570" s="12"/>
    </row>
    <row r="571" spans="1:9" x14ac:dyDescent="0.25">
      <c r="A571" s="10"/>
      <c r="C571" s="132">
        <v>87</v>
      </c>
      <c r="D571" s="133">
        <f>'[2]Publikime AL'!D698</f>
        <v>709.45</v>
      </c>
      <c r="E571" s="133">
        <f>'[2]Publikime AL'!E698</f>
        <v>19.215605768977412</v>
      </c>
      <c r="I571" s="12"/>
    </row>
    <row r="572" spans="1:9" x14ac:dyDescent="0.25">
      <c r="A572" s="10"/>
      <c r="C572" s="132">
        <v>88</v>
      </c>
      <c r="D572" s="133">
        <f>'[2]Publikime AL'!D699</f>
        <v>724.44</v>
      </c>
      <c r="E572" s="133">
        <f>'[2]Publikime AL'!E699</f>
        <v>17.840177768976901</v>
      </c>
      <c r="I572" s="12"/>
    </row>
    <row r="573" spans="1:9" x14ac:dyDescent="0.25">
      <c r="A573" s="10"/>
      <c r="C573" s="132">
        <v>89</v>
      </c>
      <c r="D573" s="133">
        <f>'[2]Publikime AL'!D700</f>
        <v>735.09</v>
      </c>
      <c r="E573" s="133">
        <f>'[2]Publikime AL'!E700</f>
        <v>19.286764148977113</v>
      </c>
      <c r="I573" s="12"/>
    </row>
    <row r="574" spans="1:9" x14ac:dyDescent="0.25">
      <c r="A574" s="10"/>
      <c r="C574" s="132">
        <v>90</v>
      </c>
      <c r="D574" s="133">
        <f>'[2]Publikime AL'!D701</f>
        <v>792.15</v>
      </c>
      <c r="E574" s="133">
        <f>'[2]Publikime AL'!E701</f>
        <v>18.144334918977279</v>
      </c>
      <c r="I574" s="12"/>
    </row>
    <row r="575" spans="1:9" x14ac:dyDescent="0.25">
      <c r="A575" s="10"/>
      <c r="C575" s="132">
        <v>91</v>
      </c>
      <c r="D575" s="133">
        <f>'[2]Publikime AL'!D702</f>
        <v>848.22</v>
      </c>
      <c r="E575" s="133">
        <f>'[2]Publikime AL'!E702</f>
        <v>18.813358918976746</v>
      </c>
      <c r="I575" s="12"/>
    </row>
    <row r="576" spans="1:9" x14ac:dyDescent="0.25">
      <c r="A576" s="10"/>
      <c r="C576" s="132">
        <v>92</v>
      </c>
      <c r="D576" s="133">
        <f>'[2]Publikime AL'!D703</f>
        <v>895.8</v>
      </c>
      <c r="E576" s="133">
        <f>'[2]Publikime AL'!E703</f>
        <v>19.537404478977578</v>
      </c>
      <c r="I576" s="12"/>
    </row>
    <row r="577" spans="1:9" x14ac:dyDescent="0.25">
      <c r="A577" s="10"/>
      <c r="C577" s="132">
        <v>93</v>
      </c>
      <c r="D577" s="133">
        <f>'[2]Publikime AL'!D704</f>
        <v>974.53</v>
      </c>
      <c r="E577" s="133">
        <f>'[2]Publikime AL'!E704</f>
        <v>23.577231618977294</v>
      </c>
      <c r="I577" s="12"/>
    </row>
    <row r="578" spans="1:9" x14ac:dyDescent="0.25">
      <c r="A578" s="10"/>
      <c r="C578" s="132">
        <v>94</v>
      </c>
      <c r="D578" s="133">
        <f>'[2]Publikime AL'!D705</f>
        <v>915.52</v>
      </c>
      <c r="E578" s="133">
        <f>'[2]Publikime AL'!E705</f>
        <v>23.199919658977251</v>
      </c>
      <c r="I578" s="12"/>
    </row>
    <row r="579" spans="1:9" x14ac:dyDescent="0.25">
      <c r="A579" s="10"/>
      <c r="C579" s="132">
        <v>95</v>
      </c>
      <c r="D579" s="133">
        <f>'[2]Publikime AL'!D706</f>
        <v>812.7</v>
      </c>
      <c r="E579" s="133">
        <f>'[2]Publikime AL'!E706</f>
        <v>23.106751058976897</v>
      </c>
      <c r="I579" s="12"/>
    </row>
    <row r="580" spans="1:9" x14ac:dyDescent="0.25">
      <c r="A580" s="10"/>
      <c r="C580" s="132">
        <v>96</v>
      </c>
      <c r="D580" s="133">
        <f>'[2]Publikime AL'!D707</f>
        <v>685.9</v>
      </c>
      <c r="E580" s="133">
        <f>'[2]Publikime AL'!E707</f>
        <v>23.991011868977012</v>
      </c>
      <c r="I580" s="12"/>
    </row>
    <row r="581" spans="1:9" x14ac:dyDescent="0.25">
      <c r="A581" s="10"/>
      <c r="C581" s="132">
        <v>97</v>
      </c>
      <c r="D581" s="133">
        <f>'[2]Publikime AL'!D708</f>
        <v>599.15</v>
      </c>
      <c r="E581" s="133">
        <f>'[2]Publikime AL'!E708</f>
        <v>31.330637368977023</v>
      </c>
      <c r="I581" s="12"/>
    </row>
    <row r="582" spans="1:9" x14ac:dyDescent="0.25">
      <c r="A582" s="10"/>
      <c r="C582" s="132">
        <v>98</v>
      </c>
      <c r="D582" s="133">
        <f>'[2]Publikime AL'!D709</f>
        <v>539.64</v>
      </c>
      <c r="E582" s="133">
        <f>'[2]Publikime AL'!E709</f>
        <v>27.697275838977475</v>
      </c>
      <c r="I582" s="12"/>
    </row>
    <row r="583" spans="1:9" x14ac:dyDescent="0.25">
      <c r="A583" s="10"/>
      <c r="C583" s="132">
        <v>99</v>
      </c>
      <c r="D583" s="133">
        <f>'[2]Publikime AL'!D710</f>
        <v>506.99</v>
      </c>
      <c r="E583" s="133">
        <f>'[2]Publikime AL'!E710</f>
        <v>25.153400108977166</v>
      </c>
      <c r="I583" s="12"/>
    </row>
    <row r="584" spans="1:9" x14ac:dyDescent="0.25">
      <c r="A584" s="10"/>
      <c r="C584" s="132">
        <v>100</v>
      </c>
      <c r="D584" s="133">
        <f>'[2]Publikime AL'!D711</f>
        <v>494.64</v>
      </c>
      <c r="E584" s="133">
        <f>'[2]Publikime AL'!E711</f>
        <v>26.251522808977256</v>
      </c>
      <c r="I584" s="12"/>
    </row>
    <row r="585" spans="1:9" x14ac:dyDescent="0.25">
      <c r="A585" s="10"/>
      <c r="C585" s="132">
        <v>101</v>
      </c>
      <c r="D585" s="133">
        <f>'[2]Publikime AL'!D712</f>
        <v>499.76</v>
      </c>
      <c r="E585" s="133">
        <f>'[2]Publikime AL'!E712</f>
        <v>26.666897078976945</v>
      </c>
      <c r="I585" s="12"/>
    </row>
    <row r="586" spans="1:9" x14ac:dyDescent="0.25">
      <c r="A586" s="10"/>
      <c r="C586" s="132">
        <v>102</v>
      </c>
      <c r="D586" s="133">
        <f>'[2]Publikime AL'!D713</f>
        <v>543.82000000000005</v>
      </c>
      <c r="E586" s="133">
        <f>'[2]Publikime AL'!E713</f>
        <v>28.547935788977384</v>
      </c>
      <c r="I586" s="12"/>
    </row>
    <row r="587" spans="1:9" x14ac:dyDescent="0.25">
      <c r="A587" s="10"/>
      <c r="C587" s="132">
        <v>103</v>
      </c>
      <c r="D587" s="133">
        <f>'[2]Publikime AL'!D714</f>
        <v>638.32000000000005</v>
      </c>
      <c r="E587" s="133">
        <f>'[2]Publikime AL'!E714</f>
        <v>25.316660828977319</v>
      </c>
      <c r="I587" s="12"/>
    </row>
    <row r="588" spans="1:9" x14ac:dyDescent="0.25">
      <c r="A588" s="10"/>
      <c r="C588" s="132">
        <v>104</v>
      </c>
      <c r="D588" s="133">
        <f>'[2]Publikime AL'!D715</f>
        <v>750.09</v>
      </c>
      <c r="E588" s="133">
        <f>'[2]Publikime AL'!E715</f>
        <v>22.689231448977125</v>
      </c>
      <c r="I588" s="12"/>
    </row>
    <row r="589" spans="1:9" x14ac:dyDescent="0.25">
      <c r="A589" s="10"/>
      <c r="C589" s="132">
        <v>105</v>
      </c>
      <c r="D589" s="133">
        <f>'[2]Publikime AL'!D716</f>
        <v>819.3</v>
      </c>
      <c r="E589" s="133">
        <f>'[2]Publikime AL'!E716</f>
        <v>23.666242328977205</v>
      </c>
      <c r="I589" s="12"/>
    </row>
    <row r="590" spans="1:9" x14ac:dyDescent="0.25">
      <c r="A590" s="10"/>
      <c r="C590" s="132">
        <v>106</v>
      </c>
      <c r="D590" s="133">
        <f>'[2]Publikime AL'!D717</f>
        <v>798.36</v>
      </c>
      <c r="E590" s="133">
        <f>'[2]Publikime AL'!E717</f>
        <v>25.08459449897714</v>
      </c>
      <c r="I590" s="12"/>
    </row>
    <row r="591" spans="1:9" x14ac:dyDescent="0.25">
      <c r="A591" s="10"/>
      <c r="C591" s="132">
        <v>107</v>
      </c>
      <c r="D591" s="133">
        <f>'[2]Publikime AL'!D718</f>
        <v>757.84</v>
      </c>
      <c r="E591" s="133">
        <f>'[2]Publikime AL'!E718</f>
        <v>28.837677438977153</v>
      </c>
      <c r="I591" s="12"/>
    </row>
    <row r="592" spans="1:9" x14ac:dyDescent="0.25">
      <c r="A592" s="10"/>
      <c r="C592" s="132">
        <v>108</v>
      </c>
      <c r="D592" s="133">
        <f>'[2]Publikime AL'!D719</f>
        <v>724</v>
      </c>
      <c r="E592" s="133">
        <f>'[2]Publikime AL'!E719</f>
        <v>23.626064998976517</v>
      </c>
      <c r="I592" s="12"/>
    </row>
    <row r="593" spans="1:9" x14ac:dyDescent="0.25">
      <c r="A593" s="10"/>
      <c r="C593" s="132">
        <v>109</v>
      </c>
      <c r="D593" s="133">
        <f>'[2]Publikime AL'!D720</f>
        <v>701.78</v>
      </c>
      <c r="E593" s="133">
        <f>'[2]Publikime AL'!E720</f>
        <v>24.144616188977579</v>
      </c>
      <c r="I593" s="12"/>
    </row>
    <row r="594" spans="1:9" x14ac:dyDescent="0.25">
      <c r="A594" s="10"/>
      <c r="C594" s="132">
        <v>110</v>
      </c>
      <c r="D594" s="133">
        <f>'[2]Publikime AL'!D721</f>
        <v>705.39</v>
      </c>
      <c r="E594" s="133">
        <f>'[2]Publikime AL'!E721</f>
        <v>24.663947148977059</v>
      </c>
      <c r="I594" s="12"/>
    </row>
    <row r="595" spans="1:9" x14ac:dyDescent="0.25">
      <c r="A595" s="10"/>
      <c r="C595" s="132">
        <v>111</v>
      </c>
      <c r="D595" s="133">
        <f>'[2]Publikime AL'!D722</f>
        <v>692.36</v>
      </c>
      <c r="E595" s="133">
        <f>'[2]Publikime AL'!E722</f>
        <v>24.752026618976515</v>
      </c>
      <c r="I595" s="12"/>
    </row>
    <row r="596" spans="1:9" x14ac:dyDescent="0.25">
      <c r="A596" s="10"/>
      <c r="C596" s="132">
        <v>112</v>
      </c>
      <c r="D596" s="133">
        <f>'[2]Publikime AL'!D723</f>
        <v>679.78</v>
      </c>
      <c r="E596" s="133">
        <f>'[2]Publikime AL'!E723</f>
        <v>23.737968798977363</v>
      </c>
      <c r="I596" s="12"/>
    </row>
    <row r="597" spans="1:9" x14ac:dyDescent="0.25">
      <c r="A597" s="10"/>
      <c r="C597" s="132">
        <v>113</v>
      </c>
      <c r="D597" s="133">
        <f>'[2]Publikime AL'!D724</f>
        <v>734.95</v>
      </c>
      <c r="E597" s="133">
        <f>'[2]Publikime AL'!E724</f>
        <v>21.40920286897699</v>
      </c>
      <c r="I597" s="12"/>
    </row>
    <row r="598" spans="1:9" x14ac:dyDescent="0.25">
      <c r="A598" s="10"/>
      <c r="C598" s="132">
        <v>114</v>
      </c>
      <c r="D598" s="133">
        <f>'[2]Publikime AL'!D725</f>
        <v>773.81</v>
      </c>
      <c r="E598" s="133">
        <f>'[2]Publikime AL'!E725</f>
        <v>28.905267538977114</v>
      </c>
      <c r="I598" s="12"/>
    </row>
    <row r="599" spans="1:9" x14ac:dyDescent="0.25">
      <c r="A599" s="10"/>
      <c r="C599" s="132">
        <v>115</v>
      </c>
      <c r="D599" s="133">
        <f>'[2]Publikime AL'!D726</f>
        <v>846.31</v>
      </c>
      <c r="E599" s="133">
        <f>'[2]Publikime AL'!E726</f>
        <v>33.976839448977671</v>
      </c>
      <c r="I599" s="12"/>
    </row>
    <row r="600" spans="1:9" x14ac:dyDescent="0.25">
      <c r="A600" s="10"/>
      <c r="C600" s="132">
        <v>116</v>
      </c>
      <c r="D600" s="133">
        <f>'[2]Publikime AL'!D727</f>
        <v>907.64</v>
      </c>
      <c r="E600" s="133">
        <f>'[2]Publikime AL'!E727</f>
        <v>34.280034348977097</v>
      </c>
      <c r="I600" s="12"/>
    </row>
    <row r="601" spans="1:9" x14ac:dyDescent="0.25">
      <c r="A601" s="10"/>
      <c r="C601" s="132">
        <v>117</v>
      </c>
      <c r="D601" s="133">
        <f>'[2]Publikime AL'!D728</f>
        <v>949</v>
      </c>
      <c r="E601" s="133">
        <f>'[2]Publikime AL'!E728</f>
        <v>31.951790448977818</v>
      </c>
      <c r="I601" s="12"/>
    </row>
    <row r="602" spans="1:9" x14ac:dyDescent="0.25">
      <c r="A602" s="10"/>
      <c r="C602" s="132">
        <v>118</v>
      </c>
      <c r="D602" s="133">
        <f>'[2]Publikime AL'!D729</f>
        <v>899.08</v>
      </c>
      <c r="E602" s="133">
        <f>'[2]Publikime AL'!E729</f>
        <v>33.745577298976968</v>
      </c>
      <c r="I602" s="12"/>
    </row>
    <row r="603" spans="1:9" x14ac:dyDescent="0.25">
      <c r="A603" s="10"/>
      <c r="C603" s="132">
        <v>119</v>
      </c>
      <c r="D603" s="133">
        <f>'[2]Publikime AL'!D730</f>
        <v>791.66</v>
      </c>
      <c r="E603" s="133">
        <f>'[2]Publikime AL'!E730</f>
        <v>26.979689948977466</v>
      </c>
      <c r="I603" s="12"/>
    </row>
    <row r="604" spans="1:9" x14ac:dyDescent="0.25">
      <c r="A604" s="10"/>
      <c r="C604" s="132">
        <v>120</v>
      </c>
      <c r="D604" s="133">
        <f>'[2]Publikime AL'!D731</f>
        <v>679.83</v>
      </c>
      <c r="E604" s="133">
        <f>'[2]Publikime AL'!E731</f>
        <v>21.936034518977749</v>
      </c>
      <c r="I604" s="12"/>
    </row>
    <row r="605" spans="1:9" x14ac:dyDescent="0.25">
      <c r="A605" s="10"/>
      <c r="C605" s="132">
        <v>121</v>
      </c>
      <c r="D605" s="133">
        <f>'[2]Publikime AL'!D732</f>
        <v>629.66</v>
      </c>
      <c r="E605" s="133">
        <f>'[2]Publikime AL'!E732</f>
        <v>25.870340168977123</v>
      </c>
      <c r="I605" s="12"/>
    </row>
    <row r="606" spans="1:9" x14ac:dyDescent="0.25">
      <c r="A606" s="10"/>
      <c r="C606" s="132">
        <v>122</v>
      </c>
      <c r="D606" s="133">
        <f>'[2]Publikime AL'!D733</f>
        <v>579.76</v>
      </c>
      <c r="E606" s="133">
        <f>'[2]Publikime AL'!E733</f>
        <v>22.650708738977073</v>
      </c>
      <c r="I606" s="12"/>
    </row>
    <row r="607" spans="1:9" x14ac:dyDescent="0.25">
      <c r="A607" s="10"/>
      <c r="C607" s="132">
        <v>123</v>
      </c>
      <c r="D607" s="133">
        <f>'[2]Publikime AL'!D734</f>
        <v>534.49</v>
      </c>
      <c r="E607" s="133">
        <f>'[2]Publikime AL'!E734</f>
        <v>20.613822938977478</v>
      </c>
      <c r="I607" s="12"/>
    </row>
    <row r="608" spans="1:9" x14ac:dyDescent="0.25">
      <c r="A608" s="10"/>
      <c r="C608" s="132">
        <v>124</v>
      </c>
      <c r="D608" s="133">
        <f>'[2]Publikime AL'!D735</f>
        <v>514.49</v>
      </c>
      <c r="E608" s="133">
        <f>'[2]Publikime AL'!E735</f>
        <v>19.856158948977054</v>
      </c>
      <c r="I608" s="12"/>
    </row>
    <row r="609" spans="1:9" ht="15.75" customHeight="1" x14ac:dyDescent="0.25">
      <c r="A609" s="10"/>
      <c r="C609" s="132">
        <v>125</v>
      </c>
      <c r="D609" s="133">
        <f>'[2]Publikime AL'!D736</f>
        <v>515.09</v>
      </c>
      <c r="E609" s="133">
        <f>'[2]Publikime AL'!E736</f>
        <v>22.818585508977321</v>
      </c>
      <c r="I609" s="12"/>
    </row>
    <row r="610" spans="1:9" x14ac:dyDescent="0.25">
      <c r="A610" s="10"/>
      <c r="C610" s="132">
        <v>126</v>
      </c>
      <c r="D610" s="133">
        <f>'[2]Publikime AL'!D737</f>
        <v>546.46</v>
      </c>
      <c r="E610" s="133">
        <f>'[2]Publikime AL'!E737</f>
        <v>25.125121828977058</v>
      </c>
      <c r="I610" s="12"/>
    </row>
    <row r="611" spans="1:9" x14ac:dyDescent="0.25">
      <c r="A611" s="10"/>
      <c r="C611" s="132">
        <v>127</v>
      </c>
      <c r="D611" s="133">
        <f>'[2]Publikime AL'!D738</f>
        <v>612.12</v>
      </c>
      <c r="E611" s="133">
        <f>'[2]Publikime AL'!E738</f>
        <v>24.892138038977009</v>
      </c>
      <c r="I611" s="12"/>
    </row>
    <row r="612" spans="1:9" x14ac:dyDescent="0.25">
      <c r="A612" s="10"/>
      <c r="C612" s="132">
        <v>128</v>
      </c>
      <c r="D612" s="133">
        <f>'[2]Publikime AL'!D739</f>
        <v>701.18</v>
      </c>
      <c r="E612" s="133">
        <f>'[2]Publikime AL'!E739</f>
        <v>19.096191458976591</v>
      </c>
      <c r="I612" s="12"/>
    </row>
    <row r="613" spans="1:9" x14ac:dyDescent="0.25">
      <c r="A613" s="10"/>
      <c r="C613" s="132">
        <v>129</v>
      </c>
      <c r="D613" s="133">
        <f>'[2]Publikime AL'!D740</f>
        <v>743.01</v>
      </c>
      <c r="E613" s="133">
        <f>'[2]Publikime AL'!E740</f>
        <v>19.20519849897687</v>
      </c>
      <c r="I613" s="12"/>
    </row>
    <row r="614" spans="1:9" x14ac:dyDescent="0.25">
      <c r="A614" s="10"/>
      <c r="C614" s="132">
        <v>130</v>
      </c>
      <c r="D614" s="133">
        <f>'[2]Publikime AL'!D741</f>
        <v>725.35</v>
      </c>
      <c r="E614" s="133">
        <f>'[2]Publikime AL'!E741</f>
        <v>18.935474278976244</v>
      </c>
      <c r="I614" s="12"/>
    </row>
    <row r="615" spans="1:9" x14ac:dyDescent="0.25">
      <c r="A615" s="10"/>
      <c r="C615" s="132">
        <v>131</v>
      </c>
      <c r="D615" s="133">
        <f>'[2]Publikime AL'!D742</f>
        <v>696.8</v>
      </c>
      <c r="E615" s="133">
        <f>'[2]Publikime AL'!E742</f>
        <v>19.342654288977201</v>
      </c>
      <c r="I615" s="12"/>
    </row>
    <row r="616" spans="1:9" x14ac:dyDescent="0.25">
      <c r="A616" s="10"/>
      <c r="C616" s="132">
        <v>132</v>
      </c>
      <c r="D616" s="133">
        <f>'[2]Publikime AL'!D743</f>
        <v>693.3</v>
      </c>
      <c r="E616" s="133">
        <f>'[2]Publikime AL'!E743</f>
        <v>19.00867960897699</v>
      </c>
      <c r="I616" s="12"/>
    </row>
    <row r="617" spans="1:9" x14ac:dyDescent="0.25">
      <c r="A617" s="10"/>
      <c r="C617" s="132">
        <v>133</v>
      </c>
      <c r="D617" s="133">
        <f>'[2]Publikime AL'!D744</f>
        <v>671.92</v>
      </c>
      <c r="E617" s="133">
        <f>'[2]Publikime AL'!E744</f>
        <v>21.594203818977348</v>
      </c>
      <c r="I617" s="12"/>
    </row>
    <row r="618" spans="1:9" x14ac:dyDescent="0.25">
      <c r="A618" s="10"/>
      <c r="C618" s="132">
        <v>134</v>
      </c>
      <c r="D618" s="133">
        <f>'[2]Publikime AL'!D745</f>
        <v>672.13</v>
      </c>
      <c r="E618" s="133">
        <f>'[2]Publikime AL'!E745</f>
        <v>20.557133228977364</v>
      </c>
      <c r="I618" s="12"/>
    </row>
    <row r="619" spans="1:9" x14ac:dyDescent="0.25">
      <c r="A619" s="10"/>
      <c r="C619" s="132">
        <v>135</v>
      </c>
      <c r="D619" s="133">
        <f>'[2]Publikime AL'!D746</f>
        <v>660.42</v>
      </c>
      <c r="E619" s="133">
        <f>'[2]Publikime AL'!E746</f>
        <v>18.119251868977244</v>
      </c>
      <c r="I619" s="12"/>
    </row>
    <row r="620" spans="1:9" x14ac:dyDescent="0.25">
      <c r="A620" s="10"/>
      <c r="C620" s="132">
        <v>136</v>
      </c>
      <c r="D620" s="133">
        <f>'[2]Publikime AL'!D747</f>
        <v>648.16</v>
      </c>
      <c r="E620" s="133">
        <f>'[2]Publikime AL'!E747</f>
        <v>17.838463738977453</v>
      </c>
      <c r="I620" s="12"/>
    </row>
    <row r="621" spans="1:9" x14ac:dyDescent="0.25">
      <c r="A621" s="10"/>
      <c r="C621" s="132">
        <v>137</v>
      </c>
      <c r="D621" s="133">
        <f>'[2]Publikime AL'!D748</f>
        <v>673.28</v>
      </c>
      <c r="E621" s="133">
        <f>'[2]Publikime AL'!E748</f>
        <v>19.496759268977257</v>
      </c>
      <c r="I621" s="12"/>
    </row>
    <row r="622" spans="1:9" x14ac:dyDescent="0.25">
      <c r="A622" s="10"/>
      <c r="C622" s="132">
        <v>138</v>
      </c>
      <c r="D622" s="133">
        <f>'[2]Publikime AL'!D749</f>
        <v>732.87</v>
      </c>
      <c r="E622" s="133">
        <f>'[2]Publikime AL'!E749</f>
        <v>26.605929878976667</v>
      </c>
      <c r="I622" s="12"/>
    </row>
    <row r="623" spans="1:9" x14ac:dyDescent="0.25">
      <c r="A623" s="10"/>
      <c r="C623" s="132">
        <v>139</v>
      </c>
      <c r="D623" s="133">
        <f>'[2]Publikime AL'!D750</f>
        <v>794.63</v>
      </c>
      <c r="E623" s="133">
        <f>'[2]Publikime AL'!E750</f>
        <v>38.786096588977671</v>
      </c>
      <c r="I623" s="12"/>
    </row>
    <row r="624" spans="1:9" x14ac:dyDescent="0.25">
      <c r="A624" s="10"/>
      <c r="C624" s="132">
        <v>140</v>
      </c>
      <c r="D624" s="133">
        <f>'[2]Publikime AL'!D751</f>
        <v>880.67</v>
      </c>
      <c r="E624" s="133">
        <f>'[2]Publikime AL'!E751</f>
        <v>34.710098388977485</v>
      </c>
      <c r="I624" s="12"/>
    </row>
    <row r="625" spans="1:9" x14ac:dyDescent="0.25">
      <c r="A625" s="10"/>
      <c r="C625" s="132">
        <v>141</v>
      </c>
      <c r="D625" s="133">
        <f>'[2]Publikime AL'!D752</f>
        <v>970.93</v>
      </c>
      <c r="E625" s="133">
        <f>'[2]Publikime AL'!E752</f>
        <v>33.892128458977368</v>
      </c>
      <c r="I625" s="12"/>
    </row>
    <row r="626" spans="1:9" x14ac:dyDescent="0.25">
      <c r="A626" s="10"/>
      <c r="C626" s="132">
        <v>142</v>
      </c>
      <c r="D626" s="133">
        <f>'[2]Publikime AL'!D753</f>
        <v>890.34</v>
      </c>
      <c r="E626" s="133">
        <f>'[2]Publikime AL'!E753</f>
        <v>27.663678918976757</v>
      </c>
      <c r="I626" s="12"/>
    </row>
    <row r="627" spans="1:9" x14ac:dyDescent="0.25">
      <c r="A627" s="10"/>
      <c r="C627" s="132">
        <v>143</v>
      </c>
      <c r="D627" s="133">
        <f>'[2]Publikime AL'!D754</f>
        <v>798.78</v>
      </c>
      <c r="E627" s="133">
        <f>'[2]Publikime AL'!E754</f>
        <v>25.985173558977522</v>
      </c>
      <c r="I627" s="12"/>
    </row>
    <row r="628" spans="1:9" x14ac:dyDescent="0.25">
      <c r="A628" s="10"/>
      <c r="C628" s="132">
        <v>144</v>
      </c>
      <c r="D628" s="133">
        <f>'[2]Publikime AL'!D755</f>
        <v>675.29</v>
      </c>
      <c r="E628" s="133">
        <f>'[2]Publikime AL'!E755</f>
        <v>23.748442838977326</v>
      </c>
      <c r="I628" s="12"/>
    </row>
    <row r="629" spans="1:9" x14ac:dyDescent="0.25">
      <c r="A629" s="10"/>
      <c r="C629" s="132">
        <v>145</v>
      </c>
      <c r="D629" s="133">
        <f>'[2]Publikime AL'!D756</f>
        <v>585.41999999999996</v>
      </c>
      <c r="E629" s="133">
        <f>'[2]Publikime AL'!E756</f>
        <v>20.787262568977098</v>
      </c>
      <c r="I629" s="12"/>
    </row>
    <row r="630" spans="1:9" x14ac:dyDescent="0.25">
      <c r="A630" s="10"/>
      <c r="C630" s="132">
        <v>146</v>
      </c>
      <c r="D630" s="133">
        <f>'[2]Publikime AL'!D757</f>
        <v>510.65</v>
      </c>
      <c r="E630" s="133">
        <f>'[2]Publikime AL'!E757</f>
        <v>19.666575998977009</v>
      </c>
      <c r="I630" s="12"/>
    </row>
    <row r="631" spans="1:9" x14ac:dyDescent="0.25">
      <c r="A631" s="10"/>
      <c r="C631" s="132">
        <v>147</v>
      </c>
      <c r="D631" s="133">
        <f>'[2]Publikime AL'!D758</f>
        <v>491.8</v>
      </c>
      <c r="E631" s="133">
        <f>'[2]Publikime AL'!E758</f>
        <v>18.738015878977194</v>
      </c>
      <c r="I631" s="12"/>
    </row>
    <row r="632" spans="1:9" x14ac:dyDescent="0.25">
      <c r="A632" s="10"/>
      <c r="C632" s="132">
        <v>148</v>
      </c>
      <c r="D632" s="133">
        <f>'[2]Publikime AL'!D759</f>
        <v>482.63</v>
      </c>
      <c r="E632" s="133">
        <f>'[2]Publikime AL'!E759</f>
        <v>18.210123668977076</v>
      </c>
      <c r="I632" s="12"/>
    </row>
    <row r="633" spans="1:9" x14ac:dyDescent="0.25">
      <c r="A633" s="10"/>
      <c r="C633" s="132">
        <v>149</v>
      </c>
      <c r="D633" s="133">
        <f>'[2]Publikime AL'!D760</f>
        <v>499.48</v>
      </c>
      <c r="E633" s="133">
        <f>'[2]Publikime AL'!E760</f>
        <v>19.382563998976934</v>
      </c>
      <c r="I633" s="12"/>
    </row>
    <row r="634" spans="1:9" x14ac:dyDescent="0.25">
      <c r="A634" s="10"/>
      <c r="C634" s="132">
        <v>150</v>
      </c>
      <c r="D634" s="133">
        <f>'[2]Publikime AL'!D761</f>
        <v>546.64</v>
      </c>
      <c r="E634" s="133">
        <f>'[2]Publikime AL'!E761</f>
        <v>23.534668048977323</v>
      </c>
      <c r="I634" s="12"/>
    </row>
    <row r="635" spans="1:9" x14ac:dyDescent="0.25">
      <c r="A635" s="10"/>
      <c r="C635" s="132">
        <v>151</v>
      </c>
      <c r="D635" s="133">
        <f>'[2]Publikime AL'!D762</f>
        <v>662.21</v>
      </c>
      <c r="E635" s="133">
        <f>'[2]Publikime AL'!E762</f>
        <v>20.806353868977226</v>
      </c>
      <c r="I635" s="12"/>
    </row>
    <row r="636" spans="1:9" x14ac:dyDescent="0.25">
      <c r="A636" s="10"/>
      <c r="C636" s="132">
        <v>152</v>
      </c>
      <c r="D636" s="133">
        <f>'[2]Publikime AL'!D763</f>
        <v>793.28</v>
      </c>
      <c r="E636" s="133">
        <f>'[2]Publikime AL'!E763</f>
        <v>17.633233978976705</v>
      </c>
      <c r="I636" s="12"/>
    </row>
    <row r="637" spans="1:9" x14ac:dyDescent="0.25">
      <c r="A637" s="10"/>
      <c r="C637" s="132">
        <v>153</v>
      </c>
      <c r="D637" s="133">
        <f>'[2]Publikime AL'!D764</f>
        <v>857.44</v>
      </c>
      <c r="E637" s="133">
        <f>'[2]Publikime AL'!E764</f>
        <v>19.829254258977244</v>
      </c>
      <c r="I637" s="12"/>
    </row>
    <row r="638" spans="1:9" x14ac:dyDescent="0.25">
      <c r="A638" s="10"/>
      <c r="C638" s="132">
        <v>154</v>
      </c>
      <c r="D638" s="133">
        <f>'[2]Publikime AL'!D765</f>
        <v>895.14</v>
      </c>
      <c r="E638" s="133">
        <f>'[2]Publikime AL'!E765</f>
        <v>21.787800458977472</v>
      </c>
      <c r="I638" s="12"/>
    </row>
    <row r="639" spans="1:9" x14ac:dyDescent="0.25">
      <c r="A639" s="10"/>
      <c r="C639" s="132">
        <v>155</v>
      </c>
      <c r="D639" s="133">
        <f>'[2]Publikime AL'!D766</f>
        <v>822.25</v>
      </c>
      <c r="E639" s="133">
        <f>'[2]Publikime AL'!E766</f>
        <v>20.219301508976969</v>
      </c>
      <c r="I639" s="12"/>
    </row>
    <row r="640" spans="1:9" x14ac:dyDescent="0.25">
      <c r="A640" s="10"/>
      <c r="C640" s="132">
        <v>156</v>
      </c>
      <c r="D640" s="133">
        <f>'[2]Publikime AL'!D767</f>
        <v>803.23</v>
      </c>
      <c r="E640" s="133">
        <f>'[2]Publikime AL'!E767</f>
        <v>22.90551054897719</v>
      </c>
      <c r="I640" s="12"/>
    </row>
    <row r="641" spans="1:9" x14ac:dyDescent="0.25">
      <c r="A641" s="10"/>
      <c r="C641" s="132">
        <v>157</v>
      </c>
      <c r="D641" s="133">
        <f>'[2]Publikime AL'!D768</f>
        <v>784.85</v>
      </c>
      <c r="E641" s="133">
        <f>'[2]Publikime AL'!E768</f>
        <v>22.688883668976814</v>
      </c>
      <c r="I641" s="12"/>
    </row>
    <row r="642" spans="1:9" x14ac:dyDescent="0.25">
      <c r="A642" s="10"/>
      <c r="C642" s="132">
        <v>158</v>
      </c>
      <c r="D642" s="133">
        <f>'[2]Publikime AL'!D769</f>
        <v>791.42</v>
      </c>
      <c r="E642" s="133">
        <f>'[2]Publikime AL'!E769</f>
        <v>21.558813858977146</v>
      </c>
      <c r="I642" s="12"/>
    </row>
    <row r="643" spans="1:9" x14ac:dyDescent="0.25">
      <c r="A643" s="10"/>
      <c r="C643" s="132">
        <v>159</v>
      </c>
      <c r="D643" s="133">
        <f>'[2]Publikime AL'!D770</f>
        <v>760.34</v>
      </c>
      <c r="E643" s="133">
        <f>'[2]Publikime AL'!E770</f>
        <v>18.756727548977324</v>
      </c>
      <c r="I643" s="12"/>
    </row>
    <row r="644" spans="1:9" x14ac:dyDescent="0.25">
      <c r="A644" s="10"/>
      <c r="C644" s="132">
        <v>160</v>
      </c>
      <c r="D644" s="133">
        <f>'[2]Publikime AL'!D771</f>
        <v>750.63</v>
      </c>
      <c r="E644" s="133">
        <f>'[2]Publikime AL'!E771</f>
        <v>16.299980618977088</v>
      </c>
      <c r="I644" s="12"/>
    </row>
    <row r="645" spans="1:9" x14ac:dyDescent="0.25">
      <c r="A645" s="10"/>
      <c r="C645" s="132">
        <v>161</v>
      </c>
      <c r="D645" s="133">
        <f>'[2]Publikime AL'!D772</f>
        <v>738.31</v>
      </c>
      <c r="E645" s="133">
        <f>'[2]Publikime AL'!E772</f>
        <v>16.051100968977039</v>
      </c>
      <c r="I645" s="12"/>
    </row>
    <row r="646" spans="1:9" x14ac:dyDescent="0.25">
      <c r="A646" s="10"/>
      <c r="C646" s="132">
        <v>162</v>
      </c>
      <c r="D646" s="133">
        <f>'[2]Publikime AL'!D773</f>
        <v>770.27</v>
      </c>
      <c r="E646" s="133">
        <f>'[2]Publikime AL'!E773</f>
        <v>22.79742728897736</v>
      </c>
      <c r="I646" s="12"/>
    </row>
    <row r="647" spans="1:9" x14ac:dyDescent="0.25">
      <c r="A647" s="10"/>
      <c r="C647" s="132">
        <v>163</v>
      </c>
      <c r="D647" s="133">
        <f>'[2]Publikime AL'!D774</f>
        <v>825.19</v>
      </c>
      <c r="E647" s="133">
        <f>'[2]Publikime AL'!E774</f>
        <v>33.112485958976777</v>
      </c>
      <c r="I647" s="12"/>
    </row>
    <row r="648" spans="1:9" x14ac:dyDescent="0.25">
      <c r="A648" s="10"/>
      <c r="C648" s="132">
        <v>164</v>
      </c>
      <c r="D648" s="133">
        <f>'[2]Publikime AL'!D775</f>
        <v>911.44</v>
      </c>
      <c r="E648" s="133">
        <f>'[2]Publikime AL'!E775</f>
        <v>31.122831378977708</v>
      </c>
      <c r="I648" s="12"/>
    </row>
    <row r="649" spans="1:9" x14ac:dyDescent="0.25">
      <c r="A649" s="10"/>
      <c r="C649" s="132">
        <v>165</v>
      </c>
      <c r="D649" s="133">
        <f>'[2]Publikime AL'!D776</f>
        <v>954.86</v>
      </c>
      <c r="E649" s="133">
        <f>'[2]Publikime AL'!E776</f>
        <v>34.699967218977463</v>
      </c>
      <c r="I649" s="12"/>
    </row>
    <row r="650" spans="1:9" x14ac:dyDescent="0.25">
      <c r="A650" s="10"/>
      <c r="C650" s="132">
        <v>166</v>
      </c>
      <c r="D650" s="133">
        <f>'[2]Publikime AL'!D777</f>
        <v>886.7</v>
      </c>
      <c r="E650" s="133">
        <f>'[2]Publikime AL'!E777</f>
        <v>31.248087838977426</v>
      </c>
      <c r="I650" s="12"/>
    </row>
    <row r="651" spans="1:9" x14ac:dyDescent="0.25">
      <c r="A651" s="10"/>
      <c r="C651" s="132">
        <v>167</v>
      </c>
      <c r="D651" s="133">
        <f>'[2]Publikime AL'!D778</f>
        <v>784.96</v>
      </c>
      <c r="E651" s="133">
        <f>'[2]Publikime AL'!E778</f>
        <v>30.742887918976521</v>
      </c>
      <c r="I651" s="12"/>
    </row>
    <row r="652" spans="1:9" x14ac:dyDescent="0.25">
      <c r="A652" s="10"/>
      <c r="C652" s="134">
        <v>168</v>
      </c>
      <c r="D652" s="133">
        <f>'[2]Publikime AL'!D779</f>
        <v>652.45000000000005</v>
      </c>
      <c r="E652" s="133">
        <f>'[2]Publikime AL'!E779</f>
        <v>26.366657998977189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19" t="s">
        <v>394</v>
      </c>
      <c r="C654" s="220"/>
      <c r="D654" s="220"/>
      <c r="E654" s="220"/>
      <c r="F654" s="220"/>
      <c r="G654" s="220"/>
      <c r="H654" s="220"/>
      <c r="I654" s="221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f>'[2]Publikime AL'!D812</f>
        <v>22000</v>
      </c>
      <c r="E657" s="140">
        <f>'[2]Publikime AL'!E812</f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f>'[2]Publikime AL'!D813</f>
        <v>21000</v>
      </c>
      <c r="E658" s="140">
        <f>'[2]Publikime AL'!E813</f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f>'[2]Publikime AL'!D814</f>
        <v>20000</v>
      </c>
      <c r="E659" s="140">
        <f>'[2]Publikime AL'!E814</f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f>'[2]Publikime AL'!D815</f>
        <v>19000</v>
      </c>
      <c r="E660" s="140">
        <f>'[2]Publikime AL'!E815</f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f>'[2]Publikime AL'!D816</f>
        <v>19000</v>
      </c>
      <c r="E661" s="140">
        <f>'[2]Publikime AL'!E816</f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f>'[2]Publikime AL'!D817</f>
        <v>19000</v>
      </c>
      <c r="E662" s="140">
        <f>'[2]Publikime AL'!E817</f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f>'[2]Publikime AL'!D818</f>
        <v>20000</v>
      </c>
      <c r="E663" s="140">
        <f>'[2]Publikime AL'!E818</f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f>'[2]Publikime AL'!D819</f>
        <v>20000</v>
      </c>
      <c r="E664" s="140">
        <f>'[2]Publikime AL'!E819</f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f>'[2]Publikime AL'!D820</f>
        <v>19000</v>
      </c>
      <c r="E665" s="140">
        <f>'[2]Publikime AL'!E820</f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f>'[2]Publikime AL'!D821</f>
        <v>20000</v>
      </c>
      <c r="E666" s="140">
        <f>'[2]Publikime AL'!E821</f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f>'[2]Publikime AL'!D822</f>
        <v>21000</v>
      </c>
      <c r="E667" s="140">
        <f>'[2]Publikime AL'!E822</f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f>'[2]Publikime AL'!D823</f>
        <v>22000</v>
      </c>
      <c r="E668" s="140">
        <f>'[2]Publikime AL'!E823</f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19" t="s">
        <v>399</v>
      </c>
      <c r="C670" s="220"/>
      <c r="D670" s="220"/>
      <c r="E670" s="220"/>
      <c r="F670" s="220"/>
      <c r="G670" s="220"/>
      <c r="H670" s="220"/>
      <c r="I670" s="221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tr">
        <f>'[2]W-1'!B217</f>
        <v>05/05/2025</v>
      </c>
      <c r="C672" s="156" t="str">
        <f>'[2]W-1'!C217</f>
        <v>06/05/20252</v>
      </c>
      <c r="D672" s="156" t="str">
        <f>'[2]W-1'!D217</f>
        <v>07/05/2025</v>
      </c>
      <c r="E672" s="156" t="str">
        <f>'[2]W-1'!E217</f>
        <v>08/05/2025</v>
      </c>
      <c r="F672" s="156" t="str">
        <f>'[2]W-1'!F217</f>
        <v>09/05/2025</v>
      </c>
      <c r="G672" s="156" t="str">
        <f>'[2]W-1'!G217</f>
        <v>10/05/2025</v>
      </c>
      <c r="H672" s="156" t="str">
        <f>'[2]W-1'!H217</f>
        <v>11/05/2025</v>
      </c>
      <c r="I672" s="130"/>
    </row>
    <row r="673" spans="1:9" x14ac:dyDescent="0.25">
      <c r="A673" s="20" t="s">
        <v>11</v>
      </c>
      <c r="B673" s="19">
        <f>'[2]W-1'!B218</f>
        <v>11</v>
      </c>
      <c r="C673" s="19">
        <f>'[2]W-1'!C218</f>
        <v>11</v>
      </c>
      <c r="D673" s="19">
        <f>'[2]W-1'!D218</f>
        <v>11</v>
      </c>
      <c r="E673" s="19">
        <f>'[2]W-1'!E218</f>
        <v>11</v>
      </c>
      <c r="F673" s="19">
        <f>'[2]W-1'!F218</f>
        <v>11</v>
      </c>
      <c r="G673" s="19">
        <f>'[2]W-1'!G218</f>
        <v>11</v>
      </c>
      <c r="H673" s="19">
        <f>'[2]W-1'!H218</f>
        <v>11</v>
      </c>
      <c r="I673" s="130"/>
    </row>
    <row r="674" spans="1:9" x14ac:dyDescent="0.25">
      <c r="A674" s="20" t="s">
        <v>12</v>
      </c>
      <c r="B674" s="19">
        <f>'[2]W-1'!B219</f>
        <v>40</v>
      </c>
      <c r="C674" s="19">
        <f>'[2]W-1'!C219</f>
        <v>40</v>
      </c>
      <c r="D674" s="19">
        <f>'[2]W-1'!D219</f>
        <v>40</v>
      </c>
      <c r="E674" s="19">
        <f>'[2]W-1'!E219</f>
        <v>40</v>
      </c>
      <c r="F674" s="19">
        <f>'[2]W-1'!F219</f>
        <v>40</v>
      </c>
      <c r="G674" s="19">
        <f>'[2]W-1'!G219</f>
        <v>40</v>
      </c>
      <c r="H674" s="19">
        <f>'[2]W-1'!H219</f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19" t="s">
        <v>401</v>
      </c>
      <c r="C677" s="220"/>
      <c r="D677" s="220"/>
      <c r="E677" s="220"/>
      <c r="F677" s="220"/>
      <c r="G677" s="220"/>
      <c r="H677" s="220"/>
      <c r="I677" s="221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19" t="s">
        <v>404</v>
      </c>
      <c r="C682" s="220"/>
      <c r="D682" s="220"/>
      <c r="E682" s="220"/>
      <c r="F682" s="220"/>
      <c r="G682" s="220"/>
      <c r="H682" s="220"/>
      <c r="I682" s="221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2" t="s">
        <v>405</v>
      </c>
      <c r="B687" s="223"/>
      <c r="C687" s="223"/>
      <c r="D687" s="223"/>
      <c r="E687" s="223"/>
      <c r="F687" s="223"/>
      <c r="G687" s="223"/>
      <c r="I687" s="34"/>
    </row>
    <row r="688" spans="1:9" ht="16.5" customHeight="1" thickBot="1" x14ac:dyDescent="0.3">
      <c r="A688" s="224" t="s">
        <v>406</v>
      </c>
      <c r="B688" s="225"/>
      <c r="C688" s="225"/>
      <c r="D688" s="225"/>
      <c r="E688" s="225"/>
      <c r="F688" s="225"/>
      <c r="G688" s="225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82:I682"/>
    <mergeCell ref="A687:G687"/>
    <mergeCell ref="A688:G688"/>
    <mergeCell ref="A480:I480"/>
    <mergeCell ref="B482:I482"/>
    <mergeCell ref="B654:I654"/>
    <mergeCell ref="B670:I670"/>
    <mergeCell ref="B677:I677"/>
    <mergeCell ref="B458:G458"/>
    <mergeCell ref="B460:G460"/>
    <mergeCell ref="B462:G462"/>
    <mergeCell ref="H462:I462"/>
    <mergeCell ref="B464:I464"/>
    <mergeCell ref="B422:G422"/>
    <mergeCell ref="H422:I422"/>
    <mergeCell ref="A425:I425"/>
    <mergeCell ref="B427:I427"/>
    <mergeCell ref="B456:G456"/>
    <mergeCell ref="H456:I456"/>
    <mergeCell ref="B384:G384"/>
    <mergeCell ref="H384:I384"/>
    <mergeCell ref="B415:G415"/>
    <mergeCell ref="H415:I415"/>
    <mergeCell ref="B420:G420"/>
    <mergeCell ref="H420:I420"/>
    <mergeCell ref="B341:I341"/>
    <mergeCell ref="D343:E343"/>
    <mergeCell ref="B370:I370"/>
    <mergeCell ref="B382:G382"/>
    <mergeCell ref="H382:I382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238:G238"/>
    <mergeCell ref="H238:I238"/>
    <mergeCell ref="B240:I240"/>
    <mergeCell ref="B250:G250"/>
    <mergeCell ref="H250:I250"/>
    <mergeCell ref="B205:G205"/>
    <mergeCell ref="H205:I205"/>
    <mergeCell ref="B216:I216"/>
    <mergeCell ref="B226:I226"/>
    <mergeCell ref="B236:G236"/>
    <mergeCell ref="H236:I236"/>
    <mergeCell ref="B165:I165"/>
    <mergeCell ref="B175:G175"/>
    <mergeCell ref="H175:I175"/>
    <mergeCell ref="B185:I185"/>
    <mergeCell ref="B195:I195"/>
    <mergeCell ref="B132:I132"/>
    <mergeCell ref="B137:I137"/>
    <mergeCell ref="B142:I142"/>
    <mergeCell ref="B150:I150"/>
    <mergeCell ref="B155:I155"/>
    <mergeCell ref="B123:I123"/>
    <mergeCell ref="B128:G128"/>
    <mergeCell ref="H128:I128"/>
    <mergeCell ref="B130:G130"/>
    <mergeCell ref="H130:I130"/>
    <mergeCell ref="C24:E24"/>
    <mergeCell ref="B79:G79"/>
    <mergeCell ref="A81:H81"/>
    <mergeCell ref="C83:F83"/>
    <mergeCell ref="B110:I110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Eblerta.Ajeti@ost.al</dc:creator>
  <cp:lastModifiedBy>Eblerta Ajeti</cp:lastModifiedBy>
  <dcterms:created xsi:type="dcterms:W3CDTF">2024-01-17T13:06:18Z</dcterms:created>
  <dcterms:modified xsi:type="dcterms:W3CDTF">2025-05-08T07:54:48Z</dcterms:modified>
</cp:coreProperties>
</file>