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0EFEE94D-0EA4-4197-B3FD-D300E45A932E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4" i="2" l="1"/>
  <c r="G674" i="2"/>
  <c r="F674" i="2"/>
  <c r="E674" i="2"/>
  <c r="D674" i="2"/>
  <c r="C674" i="2"/>
  <c r="B674" i="2"/>
  <c r="H673" i="2"/>
  <c r="G673" i="2"/>
  <c r="F673" i="2"/>
  <c r="E673" i="2"/>
  <c r="D673" i="2"/>
  <c r="C673" i="2"/>
  <c r="B673" i="2"/>
  <c r="H672" i="2"/>
  <c r="G672" i="2"/>
  <c r="F672" i="2"/>
  <c r="E672" i="2"/>
  <c r="D672" i="2"/>
  <c r="C672" i="2"/>
  <c r="B672" i="2"/>
  <c r="E668" i="2"/>
  <c r="D668" i="2"/>
  <c r="E667" i="2"/>
  <c r="D667" i="2"/>
  <c r="E666" i="2"/>
  <c r="D666" i="2"/>
  <c r="E665" i="2"/>
  <c r="D665" i="2"/>
  <c r="E664" i="2"/>
  <c r="D664" i="2"/>
  <c r="E663" i="2"/>
  <c r="D663" i="2"/>
  <c r="E662" i="2"/>
  <c r="D662" i="2"/>
  <c r="E661" i="2"/>
  <c r="D661" i="2"/>
  <c r="E660" i="2"/>
  <c r="D660" i="2"/>
  <c r="E659" i="2"/>
  <c r="D659" i="2"/>
  <c r="E658" i="2"/>
  <c r="D658" i="2"/>
  <c r="E657" i="2"/>
  <c r="D657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608" i="2"/>
  <c r="D608" i="2"/>
  <c r="E607" i="2"/>
  <c r="D607" i="2"/>
  <c r="E606" i="2"/>
  <c r="D606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H454" i="2"/>
  <c r="G454" i="2"/>
  <c r="F454" i="2"/>
  <c r="E454" i="2"/>
  <c r="D454" i="2"/>
  <c r="C454" i="2"/>
  <c r="B454" i="2"/>
  <c r="H453" i="2"/>
  <c r="G453" i="2"/>
  <c r="F453" i="2"/>
  <c r="E453" i="2"/>
  <c r="D453" i="2"/>
  <c r="C453" i="2"/>
  <c r="B453" i="2"/>
  <c r="H452" i="2"/>
  <c r="G452" i="2"/>
  <c r="F452" i="2"/>
  <c r="E452" i="2"/>
  <c r="D452" i="2"/>
  <c r="C452" i="2"/>
  <c r="B452" i="2"/>
  <c r="H451" i="2"/>
  <c r="G451" i="2"/>
  <c r="F451" i="2"/>
  <c r="E451" i="2"/>
  <c r="D451" i="2"/>
  <c r="C451" i="2"/>
  <c r="B451" i="2"/>
  <c r="H450" i="2"/>
  <c r="G450" i="2"/>
  <c r="F450" i="2"/>
  <c r="E450" i="2"/>
  <c r="D450" i="2"/>
  <c r="C450" i="2"/>
  <c r="B450" i="2"/>
  <c r="H449" i="2"/>
  <c r="G449" i="2"/>
  <c r="F449" i="2"/>
  <c r="E449" i="2"/>
  <c r="D449" i="2"/>
  <c r="C449" i="2"/>
  <c r="B449" i="2"/>
  <c r="H448" i="2"/>
  <c r="G448" i="2"/>
  <c r="F448" i="2"/>
  <c r="E448" i="2"/>
  <c r="D448" i="2"/>
  <c r="C448" i="2"/>
  <c r="B448" i="2"/>
  <c r="H447" i="2"/>
  <c r="G447" i="2"/>
  <c r="F447" i="2"/>
  <c r="E447" i="2"/>
  <c r="D447" i="2"/>
  <c r="C447" i="2"/>
  <c r="B447" i="2"/>
  <c r="H446" i="2"/>
  <c r="G446" i="2"/>
  <c r="F446" i="2"/>
  <c r="E446" i="2"/>
  <c r="D446" i="2"/>
  <c r="C446" i="2"/>
  <c r="B446" i="2"/>
  <c r="H445" i="2"/>
  <c r="G445" i="2"/>
  <c r="F445" i="2"/>
  <c r="E445" i="2"/>
  <c r="D445" i="2"/>
  <c r="C445" i="2"/>
  <c r="B445" i="2"/>
  <c r="H444" i="2"/>
  <c r="G444" i="2"/>
  <c r="F444" i="2"/>
  <c r="E444" i="2"/>
  <c r="D444" i="2"/>
  <c r="C444" i="2"/>
  <c r="B444" i="2"/>
  <c r="H443" i="2"/>
  <c r="G443" i="2"/>
  <c r="F443" i="2"/>
  <c r="E443" i="2"/>
  <c r="D443" i="2"/>
  <c r="C443" i="2"/>
  <c r="B443" i="2"/>
  <c r="H442" i="2"/>
  <c r="G442" i="2"/>
  <c r="F442" i="2"/>
  <c r="E442" i="2"/>
  <c r="D442" i="2"/>
  <c r="C442" i="2"/>
  <c r="B442" i="2"/>
  <c r="H441" i="2"/>
  <c r="G441" i="2"/>
  <c r="F441" i="2"/>
  <c r="E441" i="2"/>
  <c r="D441" i="2"/>
  <c r="C441" i="2"/>
  <c r="B441" i="2"/>
  <c r="H440" i="2"/>
  <c r="G440" i="2"/>
  <c r="F440" i="2"/>
  <c r="E440" i="2"/>
  <c r="D440" i="2"/>
  <c r="C440" i="2"/>
  <c r="B440" i="2"/>
  <c r="H439" i="2"/>
  <c r="G439" i="2"/>
  <c r="F439" i="2"/>
  <c r="E439" i="2"/>
  <c r="D439" i="2"/>
  <c r="C439" i="2"/>
  <c r="B439" i="2"/>
  <c r="H438" i="2"/>
  <c r="G438" i="2"/>
  <c r="F438" i="2"/>
  <c r="E438" i="2"/>
  <c r="D438" i="2"/>
  <c r="C438" i="2"/>
  <c r="B438" i="2"/>
  <c r="H437" i="2"/>
  <c r="G437" i="2"/>
  <c r="F437" i="2"/>
  <c r="E437" i="2"/>
  <c r="D437" i="2"/>
  <c r="C437" i="2"/>
  <c r="B437" i="2"/>
  <c r="H436" i="2"/>
  <c r="G436" i="2"/>
  <c r="F436" i="2"/>
  <c r="E436" i="2"/>
  <c r="D436" i="2"/>
  <c r="C436" i="2"/>
  <c r="B436" i="2"/>
  <c r="H435" i="2"/>
  <c r="G435" i="2"/>
  <c r="F435" i="2"/>
  <c r="E435" i="2"/>
  <c r="D435" i="2"/>
  <c r="C435" i="2"/>
  <c r="B435" i="2"/>
  <c r="H434" i="2"/>
  <c r="G434" i="2"/>
  <c r="F434" i="2"/>
  <c r="E434" i="2"/>
  <c r="D434" i="2"/>
  <c r="C434" i="2"/>
  <c r="B434" i="2"/>
  <c r="H433" i="2"/>
  <c r="G433" i="2"/>
  <c r="F433" i="2"/>
  <c r="E433" i="2"/>
  <c r="D433" i="2"/>
  <c r="C433" i="2"/>
  <c r="B433" i="2"/>
  <c r="H432" i="2"/>
  <c r="G432" i="2"/>
  <c r="F432" i="2"/>
  <c r="E432" i="2"/>
  <c r="D432" i="2"/>
  <c r="C432" i="2"/>
  <c r="B432" i="2"/>
  <c r="H431" i="2"/>
  <c r="G431" i="2"/>
  <c r="F431" i="2"/>
  <c r="E431" i="2"/>
  <c r="D431" i="2"/>
  <c r="C431" i="2"/>
  <c r="B431" i="2"/>
  <c r="H430" i="2"/>
  <c r="G430" i="2"/>
  <c r="F430" i="2"/>
  <c r="E430" i="2"/>
  <c r="D430" i="2"/>
  <c r="C430" i="2"/>
  <c r="B430" i="2"/>
  <c r="H422" i="2"/>
  <c r="H420" i="2"/>
  <c r="I411" i="2"/>
  <c r="H411" i="2"/>
  <c r="G411" i="2"/>
  <c r="F411" i="2"/>
  <c r="E411" i="2"/>
  <c r="D411" i="2"/>
  <c r="C411" i="2"/>
  <c r="B411" i="2"/>
  <c r="I410" i="2"/>
  <c r="H410" i="2"/>
  <c r="G410" i="2"/>
  <c r="F410" i="2"/>
  <c r="E410" i="2"/>
  <c r="D410" i="2"/>
  <c r="C410" i="2"/>
  <c r="B410" i="2"/>
  <c r="I409" i="2"/>
  <c r="H409" i="2"/>
  <c r="G409" i="2"/>
  <c r="F409" i="2"/>
  <c r="E409" i="2"/>
  <c r="D409" i="2"/>
  <c r="C409" i="2"/>
  <c r="B409" i="2"/>
  <c r="I408" i="2"/>
  <c r="H408" i="2"/>
  <c r="G408" i="2"/>
  <c r="F408" i="2"/>
  <c r="E408" i="2"/>
  <c r="D408" i="2"/>
  <c r="C408" i="2"/>
  <c r="B408" i="2"/>
  <c r="I407" i="2"/>
  <c r="H407" i="2"/>
  <c r="G407" i="2"/>
  <c r="F407" i="2"/>
  <c r="E407" i="2"/>
  <c r="D407" i="2"/>
  <c r="C407" i="2"/>
  <c r="B407" i="2"/>
  <c r="I406" i="2"/>
  <c r="H406" i="2"/>
  <c r="G406" i="2"/>
  <c r="F406" i="2"/>
  <c r="E406" i="2"/>
  <c r="D406" i="2"/>
  <c r="C406" i="2"/>
  <c r="B406" i="2"/>
  <c r="I405" i="2"/>
  <c r="H405" i="2"/>
  <c r="G405" i="2"/>
  <c r="F405" i="2"/>
  <c r="E405" i="2"/>
  <c r="D405" i="2"/>
  <c r="C405" i="2"/>
  <c r="B405" i="2"/>
  <c r="I404" i="2"/>
  <c r="H404" i="2"/>
  <c r="G404" i="2"/>
  <c r="F404" i="2"/>
  <c r="E404" i="2"/>
  <c r="D404" i="2"/>
  <c r="C404" i="2"/>
  <c r="B404" i="2"/>
  <c r="I403" i="2"/>
  <c r="H403" i="2"/>
  <c r="G403" i="2"/>
  <c r="F403" i="2"/>
  <c r="E403" i="2"/>
  <c r="D403" i="2"/>
  <c r="C403" i="2"/>
  <c r="B403" i="2"/>
  <c r="I402" i="2"/>
  <c r="H402" i="2"/>
  <c r="G402" i="2"/>
  <c r="F402" i="2"/>
  <c r="E402" i="2"/>
  <c r="D402" i="2"/>
  <c r="C402" i="2"/>
  <c r="B402" i="2"/>
  <c r="I401" i="2"/>
  <c r="H401" i="2"/>
  <c r="G401" i="2"/>
  <c r="F401" i="2"/>
  <c r="E401" i="2"/>
  <c r="D401" i="2"/>
  <c r="C401" i="2"/>
  <c r="B401" i="2"/>
  <c r="I400" i="2"/>
  <c r="H400" i="2"/>
  <c r="G400" i="2"/>
  <c r="F400" i="2"/>
  <c r="E400" i="2"/>
  <c r="D400" i="2"/>
  <c r="C400" i="2"/>
  <c r="B400" i="2"/>
  <c r="I399" i="2"/>
  <c r="H399" i="2"/>
  <c r="G399" i="2"/>
  <c r="F399" i="2"/>
  <c r="E399" i="2"/>
  <c r="D399" i="2"/>
  <c r="C399" i="2"/>
  <c r="B399" i="2"/>
  <c r="I398" i="2"/>
  <c r="H398" i="2"/>
  <c r="G398" i="2"/>
  <c r="F398" i="2"/>
  <c r="E398" i="2"/>
  <c r="D398" i="2"/>
  <c r="C398" i="2"/>
  <c r="B398" i="2"/>
  <c r="I397" i="2"/>
  <c r="H397" i="2"/>
  <c r="G397" i="2"/>
  <c r="F397" i="2"/>
  <c r="E397" i="2"/>
  <c r="D397" i="2"/>
  <c r="C397" i="2"/>
  <c r="B397" i="2"/>
  <c r="I396" i="2"/>
  <c r="H396" i="2"/>
  <c r="G396" i="2"/>
  <c r="F396" i="2"/>
  <c r="E396" i="2"/>
  <c r="D396" i="2"/>
  <c r="C396" i="2"/>
  <c r="B396" i="2"/>
  <c r="I395" i="2"/>
  <c r="H395" i="2"/>
  <c r="G395" i="2"/>
  <c r="F395" i="2"/>
  <c r="E395" i="2"/>
  <c r="D395" i="2"/>
  <c r="C395" i="2"/>
  <c r="B395" i="2"/>
  <c r="I394" i="2"/>
  <c r="H394" i="2"/>
  <c r="G394" i="2"/>
  <c r="F394" i="2"/>
  <c r="E394" i="2"/>
  <c r="D394" i="2"/>
  <c r="C394" i="2"/>
  <c r="B394" i="2"/>
  <c r="I393" i="2"/>
  <c r="H393" i="2"/>
  <c r="G393" i="2"/>
  <c r="F393" i="2"/>
  <c r="E393" i="2"/>
  <c r="D393" i="2"/>
  <c r="C393" i="2"/>
  <c r="B393" i="2"/>
  <c r="I392" i="2"/>
  <c r="I417" i="2" s="1"/>
  <c r="H392" i="2"/>
  <c r="H417" i="2" s="1"/>
  <c r="G392" i="2"/>
  <c r="F392" i="2"/>
  <c r="E392" i="2"/>
  <c r="D392" i="2"/>
  <c r="C392" i="2"/>
  <c r="B392" i="2"/>
  <c r="I391" i="2"/>
  <c r="H391" i="2"/>
  <c r="G391" i="2"/>
  <c r="F391" i="2"/>
  <c r="E391" i="2"/>
  <c r="D391" i="2"/>
  <c r="C391" i="2"/>
  <c r="B391" i="2"/>
  <c r="I390" i="2"/>
  <c r="H390" i="2"/>
  <c r="G390" i="2"/>
  <c r="F390" i="2"/>
  <c r="E390" i="2"/>
  <c r="D390" i="2"/>
  <c r="C390" i="2"/>
  <c r="B390" i="2"/>
  <c r="I389" i="2"/>
  <c r="H389" i="2"/>
  <c r="G389" i="2"/>
  <c r="G417" i="2" s="1"/>
  <c r="F389" i="2"/>
  <c r="F417" i="2" s="1"/>
  <c r="E389" i="2"/>
  <c r="E417" i="2" s="1"/>
  <c r="D389" i="2"/>
  <c r="D417" i="2" s="1"/>
  <c r="C389" i="2"/>
  <c r="C417" i="2" s="1"/>
  <c r="B389" i="2"/>
  <c r="B417" i="2" s="1"/>
  <c r="I388" i="2"/>
  <c r="H388" i="2"/>
  <c r="G388" i="2"/>
  <c r="F388" i="2"/>
  <c r="E388" i="2"/>
  <c r="D388" i="2"/>
  <c r="C388" i="2"/>
  <c r="B388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G278" i="2"/>
  <c r="F278" i="2"/>
  <c r="E278" i="2"/>
  <c r="D278" i="2"/>
  <c r="C278" i="2"/>
  <c r="B278" i="2"/>
  <c r="G277" i="2"/>
  <c r="F277" i="2"/>
  <c r="E277" i="2"/>
  <c r="D277" i="2"/>
  <c r="C277" i="2"/>
  <c r="B277" i="2"/>
  <c r="G276" i="2"/>
  <c r="F276" i="2"/>
  <c r="E276" i="2"/>
  <c r="D276" i="2"/>
  <c r="C276" i="2"/>
  <c r="B276" i="2"/>
  <c r="G275" i="2"/>
  <c r="F275" i="2"/>
  <c r="E275" i="2"/>
  <c r="D275" i="2"/>
  <c r="C275" i="2"/>
  <c r="B275" i="2"/>
  <c r="G274" i="2"/>
  <c r="F274" i="2"/>
  <c r="E274" i="2"/>
  <c r="D274" i="2"/>
  <c r="C274" i="2"/>
  <c r="B274" i="2"/>
  <c r="G273" i="2"/>
  <c r="F273" i="2"/>
  <c r="E273" i="2"/>
  <c r="D273" i="2"/>
  <c r="C273" i="2"/>
  <c r="B273" i="2"/>
  <c r="G272" i="2"/>
  <c r="F272" i="2"/>
  <c r="E272" i="2"/>
  <c r="D272" i="2"/>
  <c r="C272" i="2"/>
  <c r="B272" i="2"/>
  <c r="G271" i="2"/>
  <c r="F271" i="2"/>
  <c r="E271" i="2"/>
  <c r="D271" i="2"/>
  <c r="C271" i="2"/>
  <c r="B271" i="2"/>
  <c r="G270" i="2"/>
  <c r="F270" i="2"/>
  <c r="E270" i="2"/>
  <c r="D270" i="2"/>
  <c r="C270" i="2"/>
  <c r="B270" i="2"/>
  <c r="G269" i="2"/>
  <c r="F269" i="2"/>
  <c r="E269" i="2"/>
  <c r="D269" i="2"/>
  <c r="C269" i="2"/>
  <c r="B269" i="2"/>
  <c r="G268" i="2"/>
  <c r="F268" i="2"/>
  <c r="E268" i="2"/>
  <c r="D268" i="2"/>
  <c r="C268" i="2"/>
  <c r="B268" i="2"/>
  <c r="G267" i="2"/>
  <c r="F267" i="2"/>
  <c r="E267" i="2"/>
  <c r="D267" i="2"/>
  <c r="C267" i="2"/>
  <c r="B267" i="2"/>
  <c r="G266" i="2"/>
  <c r="F266" i="2"/>
  <c r="E266" i="2"/>
  <c r="D266" i="2"/>
  <c r="C266" i="2"/>
  <c r="B266" i="2"/>
  <c r="G265" i="2"/>
  <c r="F265" i="2"/>
  <c r="E265" i="2"/>
  <c r="D265" i="2"/>
  <c r="C265" i="2"/>
  <c r="B265" i="2"/>
  <c r="G264" i="2"/>
  <c r="F264" i="2"/>
  <c r="E264" i="2"/>
  <c r="D264" i="2"/>
  <c r="C264" i="2"/>
  <c r="B264" i="2"/>
  <c r="G263" i="2"/>
  <c r="F263" i="2"/>
  <c r="E263" i="2"/>
  <c r="D263" i="2"/>
  <c r="C263" i="2"/>
  <c r="B263" i="2"/>
  <c r="G262" i="2"/>
  <c r="F262" i="2"/>
  <c r="E262" i="2"/>
  <c r="D262" i="2"/>
  <c r="C262" i="2"/>
  <c r="B262" i="2"/>
  <c r="G261" i="2"/>
  <c r="F261" i="2"/>
  <c r="E261" i="2"/>
  <c r="D261" i="2"/>
  <c r="C261" i="2"/>
  <c r="B261" i="2"/>
  <c r="G260" i="2"/>
  <c r="F260" i="2"/>
  <c r="E260" i="2"/>
  <c r="D260" i="2"/>
  <c r="C260" i="2"/>
  <c r="B260" i="2"/>
  <c r="G259" i="2"/>
  <c r="F259" i="2"/>
  <c r="E259" i="2"/>
  <c r="D259" i="2"/>
  <c r="C259" i="2"/>
  <c r="B259" i="2"/>
  <c r="G258" i="2"/>
  <c r="F258" i="2"/>
  <c r="E258" i="2"/>
  <c r="D258" i="2"/>
  <c r="C258" i="2"/>
  <c r="B258" i="2"/>
  <c r="G257" i="2"/>
  <c r="F257" i="2"/>
  <c r="E257" i="2"/>
  <c r="D257" i="2"/>
  <c r="C257" i="2"/>
  <c r="B257" i="2"/>
  <c r="G256" i="2"/>
  <c r="F256" i="2"/>
  <c r="E256" i="2"/>
  <c r="D256" i="2"/>
  <c r="C256" i="2"/>
  <c r="B256" i="2"/>
  <c r="G255" i="2"/>
  <c r="F255" i="2"/>
  <c r="E255" i="2"/>
  <c r="D255" i="2"/>
  <c r="C255" i="2"/>
  <c r="B255" i="2"/>
  <c r="E248" i="2"/>
  <c r="E247" i="2"/>
  <c r="E246" i="2"/>
  <c r="E245" i="2"/>
  <c r="E244" i="2"/>
  <c r="E243" i="2"/>
  <c r="E234" i="2"/>
  <c r="E233" i="2"/>
  <c r="E232" i="2"/>
  <c r="E231" i="2"/>
  <c r="E230" i="2"/>
  <c r="E229" i="2"/>
  <c r="E224" i="2"/>
  <c r="E223" i="2"/>
  <c r="E222" i="2"/>
  <c r="E221" i="2"/>
  <c r="E220" i="2"/>
  <c r="E219" i="2"/>
  <c r="E213" i="2"/>
  <c r="E212" i="2"/>
  <c r="E211" i="2"/>
  <c r="E210" i="2"/>
  <c r="E209" i="2"/>
  <c r="E208" i="2"/>
  <c r="E203" i="2"/>
  <c r="E202" i="2"/>
  <c r="E201" i="2"/>
  <c r="E200" i="2"/>
  <c r="E199" i="2"/>
  <c r="E198" i="2"/>
  <c r="E193" i="2"/>
  <c r="E192" i="2"/>
  <c r="E191" i="2"/>
  <c r="E190" i="2"/>
  <c r="E189" i="2"/>
  <c r="E188" i="2"/>
  <c r="E183" i="2"/>
  <c r="E182" i="2"/>
  <c r="E181" i="2"/>
  <c r="E180" i="2"/>
  <c r="E179" i="2"/>
  <c r="E178" i="2"/>
  <c r="E173" i="2"/>
  <c r="E172" i="2"/>
  <c r="E171" i="2"/>
  <c r="E170" i="2"/>
  <c r="E169" i="2"/>
  <c r="E168" i="2"/>
  <c r="E163" i="2"/>
  <c r="E162" i="2"/>
  <c r="E161" i="2"/>
  <c r="E160" i="2"/>
  <c r="E159" i="2"/>
  <c r="E158" i="2"/>
  <c r="G153" i="2"/>
  <c r="F153" i="2"/>
  <c r="E153" i="2"/>
  <c r="D153" i="2"/>
  <c r="C153" i="2"/>
  <c r="B153" i="2"/>
  <c r="G140" i="2"/>
  <c r="F140" i="2"/>
  <c r="E140" i="2"/>
  <c r="D140" i="2"/>
  <c r="C140" i="2"/>
  <c r="B140" i="2"/>
  <c r="G135" i="2"/>
  <c r="F135" i="2"/>
  <c r="E135" i="2"/>
  <c r="D135" i="2"/>
  <c r="C135" i="2"/>
  <c r="B135" i="2"/>
  <c r="G126" i="2"/>
  <c r="F126" i="2"/>
  <c r="E126" i="2"/>
  <c r="D126" i="2"/>
  <c r="C126" i="2"/>
  <c r="B126" i="2"/>
  <c r="F108" i="2"/>
  <c r="E108" i="2"/>
  <c r="D108" i="2"/>
  <c r="F107" i="2"/>
  <c r="E107" i="2"/>
  <c r="D107" i="2"/>
  <c r="F106" i="2"/>
  <c r="E106" i="2"/>
  <c r="D106" i="2"/>
  <c r="F105" i="2"/>
  <c r="E105" i="2"/>
  <c r="D105" i="2"/>
  <c r="F104" i="2"/>
  <c r="E104" i="2"/>
  <c r="D104" i="2"/>
  <c r="F103" i="2"/>
  <c r="E103" i="2"/>
  <c r="D103" i="2"/>
  <c r="F102" i="2"/>
  <c r="E102" i="2"/>
  <c r="D102" i="2"/>
  <c r="F101" i="2"/>
  <c r="E101" i="2"/>
  <c r="D101" i="2"/>
  <c r="F100" i="2"/>
  <c r="E100" i="2"/>
  <c r="D100" i="2"/>
  <c r="F99" i="2"/>
  <c r="E99" i="2"/>
  <c r="D99" i="2"/>
  <c r="F98" i="2"/>
  <c r="E98" i="2"/>
  <c r="D98" i="2"/>
  <c r="F97" i="2"/>
  <c r="E97" i="2"/>
  <c r="D97" i="2"/>
  <c r="F96" i="2"/>
  <c r="E96" i="2"/>
  <c r="D96" i="2"/>
  <c r="F95" i="2"/>
  <c r="E95" i="2"/>
  <c r="D95" i="2"/>
  <c r="F94" i="2"/>
  <c r="E94" i="2"/>
  <c r="D94" i="2"/>
  <c r="F93" i="2"/>
  <c r="E93" i="2"/>
  <c r="D93" i="2"/>
  <c r="F92" i="2"/>
  <c r="E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C83" i="2"/>
  <c r="H79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E30" i="2"/>
  <c r="D30" i="2"/>
  <c r="E29" i="2"/>
  <c r="D29" i="2"/>
  <c r="E28" i="2"/>
  <c r="D28" i="2"/>
  <c r="E27" i="2"/>
  <c r="D27" i="2"/>
  <c r="E26" i="2"/>
  <c r="D26" i="2"/>
  <c r="C24" i="2"/>
  <c r="G19" i="2"/>
  <c r="F19" i="2"/>
  <c r="E19" i="2"/>
  <c r="D19" i="2"/>
  <c r="G18" i="2"/>
  <c r="F18" i="2"/>
  <c r="E18" i="2"/>
  <c r="D18" i="2"/>
  <c r="G17" i="2"/>
  <c r="F17" i="2"/>
  <c r="E17" i="2"/>
  <c r="D17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D10" i="2"/>
  <c r="C10" i="2"/>
  <c r="B10" i="2"/>
  <c r="H6" i="2"/>
  <c r="B2" i="2"/>
  <c r="D343" i="2" s="1"/>
</calcChain>
</file>

<file path=xl/sharedStrings.xml><?xml version="1.0" encoding="utf-8"?>
<sst xmlns="http://schemas.openxmlformats.org/spreadsheetml/2006/main" count="1254" uniqueCount="416">
  <si>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</si>
  <si>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</si>
  <si>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</si>
  <si>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</si>
  <si>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</si>
  <si>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</si>
  <si>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</si>
  <si>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</si>
  <si>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</si>
  <si>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</si>
  <si>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</si>
  <si>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</si>
  <si>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</si>
  <si>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</si>
  <si>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</si>
  <si>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</si>
  <si>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</si>
  <si>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</si>
  <si>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</si>
  <si>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</si>
  <si>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</si>
  <si>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</si>
  <si>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</si>
  <si>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</si>
  <si>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</si>
  <si>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</si>
  <si>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</si>
  <si>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</si>
  <si>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</si>
  <si>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</si>
  <si>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</si>
  <si>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</si>
  <si>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</si>
  <si>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</si>
  <si>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</si>
  <si>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</si>
  <si>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</si>
  <si>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</si>
  <si>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</si>
  <si>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</si>
  <si>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</si>
  <si>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</si>
  <si>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</si>
  <si>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</si>
  <si>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</si>
  <si>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</si>
  <si>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</si>
  <si>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</si>
  <si>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</si>
  <si>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</si>
  <si>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</si>
  <si>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</si>
  <si>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</si>
  <si>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</si>
  <si>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</si>
  <si>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</si>
  <si>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</si>
  <si>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</si>
  <si>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</si>
  <si>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</si>
  <si>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</si>
  <si>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</si>
  <si>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</si>
  <si>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</si>
  <si>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</si>
  <si>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</si>
  <si>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</si>
  <si>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</si>
  <si>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</si>
  <si>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</si>
  <si>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</si>
  <si>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</si>
  <si>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</si>
  <si>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</si>
  <si>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</si>
  <si>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</si>
  <si>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</si>
  <si>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</si>
  <si>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</si>
  <si>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</si>
  <si>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</si>
  <si>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</si>
  <si>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</si>
  <si>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</si>
  <si>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</si>
  <si>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</si>
  <si>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</si>
  <si>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</si>
  <si>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</si>
  <si>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</si>
  <si>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</si>
  <si>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</si>
  <si>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</si>
  <si>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</si>
  <si>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</si>
  <si>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</si>
  <si>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</si>
  <si>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</si>
  <si>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</si>
  <si>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</si>
  <si>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</si>
  <si>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</si>
  <si>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</si>
  <si>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</si>
  <si>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</si>
  <si>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</si>
  <si>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</si>
  <si>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</si>
  <si>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</si>
  <si>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</si>
  <si>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</si>
  <si>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</si>
  <si>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</si>
  <si>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</si>
  <si>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</si>
  <si>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</si>
  <si>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</si>
  <si>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</si>
  <si>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</si>
  <si>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</si>
  <si>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</si>
  <si>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</si>
  <si>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</si>
  <si>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</si>
  <si>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</si>
  <si>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</si>
  <si>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</si>
  <si>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</si>
  <si>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</si>
  <si>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</si>
  <si>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</si>
  <si>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</si>
  <si>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</si>
  <si>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</si>
  <si>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</si>
  <si>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</si>
  <si>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</si>
  <si>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</si>
  <si>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</si>
  <si>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</si>
  <si>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</si>
  <si>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</si>
  <si>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</si>
  <si>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</si>
  <si>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</si>
  <si>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</si>
  <si>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</si>
  <si>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</si>
  <si>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</si>
  <si>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</si>
  <si>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</si>
  <si>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</si>
  <si>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</si>
  <si>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</si>
  <si>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</si>
  <si>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</si>
  <si>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</si>
  <si>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</si>
  <si>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</si>
  <si>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</si>
  <si>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</si>
  <si>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</si>
  <si>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</si>
  <si>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</si>
  <si>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</si>
  <si>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</si>
  <si>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</si>
  <si>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</si>
  <si>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</si>
  <si>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</si>
  <si>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</si>
  <si>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</si>
  <si>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</si>
  <si>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</si>
  <si>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</si>
  <si>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</si>
  <si>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</si>
  <si>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</si>
  <si>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</si>
  <si>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</si>
  <si>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</si>
  <si>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</si>
  <si>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</si>
  <si>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</si>
  <si>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</si>
  <si>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</si>
  <si>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</si>
  <si>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</si>
  <si>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</si>
  <si>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</si>
  <si>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</si>
  <si>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</si>
  <si>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</si>
  <si>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</si>
  <si>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</si>
  <si>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</si>
  <si>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</si>
  <si>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</si>
  <si>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</si>
  <si>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</si>
  <si>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</si>
  <si>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</si>
  <si>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</si>
  <si>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</si>
  <si>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</si>
  <si>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</si>
  <si>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</si>
  <si>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</si>
  <si>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</si>
  <si>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</si>
  <si>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</si>
  <si>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</si>
  <si>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</si>
  <si>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</si>
  <si>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</si>
  <si>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</si>
  <si>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</si>
  <si>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</si>
  <si>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</si>
  <si>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</si>
  <si>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</si>
  <si>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</si>
  <si>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</si>
  <si>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</si>
  <si>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</si>
  <si>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</si>
  <si>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</si>
  <si>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</si>
  <si>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</si>
  <si>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</si>
  <si>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</si>
  <si>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</si>
  <si>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</si>
  <si>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</si>
  <si>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</si>
  <si>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</si>
  <si>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</si>
  <si>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</si>
  <si>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</si>
  <si>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</si>
  <si>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</si>
  <si>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</si>
  <si>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</si>
  <si>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</si>
  <si>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</si>
  <si>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</si>
  <si>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</si>
  <si>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</si>
  <si>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</si>
  <si>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</si>
  <si>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</si>
  <si>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</si>
  <si>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</si>
  <si>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</si>
  <si>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</si>
  <si>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</si>
  <si>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</si>
  <si>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</si>
  <si>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</si>
  <si>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</si>
  <si>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</si>
  <si>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</si>
  <si>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</si>
  <si>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</si>
  <si>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</si>
  <si>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</si>
  <si>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</si>
  <si>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</si>
  <si>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</si>
  <si>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</si>
  <si>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</si>
  <si>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</si>
  <si>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</si>
  <si>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</si>
  <si>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</si>
  <si>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</si>
  <si>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</si>
  <si>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</si>
  <si>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</si>
  <si>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</si>
  <si>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</si>
  <si>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</si>
  <si>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</si>
  <si>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</si>
  <si>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</si>
  <si>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</si>
  <si>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</si>
  <si>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</si>
  <si>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</si>
  <si>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</si>
  <si>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</si>
  <si>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</si>
  <si>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</si>
  <si>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</si>
  <si>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</si>
  <si>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</si>
  <si>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</si>
  <si>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</si>
  <si>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</si>
  <si>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</si>
  <si>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</si>
  <si>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</si>
  <si>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</si>
  <si>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</si>
  <si>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</si>
  <si>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</si>
  <si>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</si>
  <si>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</si>
  <si>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</si>
  <si>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</si>
  <si>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</si>
  <si>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</si>
  <si>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</si>
  <si>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</si>
  <si>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</si>
  <si>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</si>
  <si>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</si>
  <si>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</si>
  <si>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</si>
  <si>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</si>
  <si>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</si>
  <si>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</si>
  <si>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</si>
  <si>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</si>
  <si>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</si>
  <si>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</si>
  <si>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</si>
  <si>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</si>
  <si>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</si>
  <si>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</si>
  <si>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</si>
  <si>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</si>
  <si>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</si>
  <si>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</si>
  <si>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</si>
  <si>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</si>
  <si>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</si>
  <si>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</si>
  <si>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</si>
  <si>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</si>
  <si>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</si>
  <si>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</si>
  <si>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</si>
  <si>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</si>
  <si>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</si>
  <si>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</si>
  <si>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</si>
  <si>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</si>
  <si>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</si>
  <si>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</si>
  <si>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</si>
  <si>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</si>
  <si>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</si>
  <si>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</si>
  <si>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</si>
  <si>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</si>
  <si>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</si>
  <si>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</si>
  <si>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</si>
  <si>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</si>
  <si>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</si>
  <si>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</si>
  <si>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</si>
  <si>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</si>
  <si>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</si>
  <si>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</si>
  <si>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</si>
  <si>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</si>
  <si>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</si>
  <si>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</si>
  <si>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</si>
  <si>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</si>
  <si>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</si>
  <si>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</si>
  <si>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</si>
  <si>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</si>
  <si>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</si>
  <si>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</si>
  <si>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</si>
  <si>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</si>
  <si>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</si>
  <si>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</si>
  <si>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</si>
  <si>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</si>
  <si>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</si>
  <si>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</si>
  <si>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</si>
  <si>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</si>
  <si>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</si>
  <si>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</si>
  <si>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</si>
  <si>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</si>
  <si>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</si>
  <si>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</si>
  <si>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</si>
  <si>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</si>
  <si>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</si>
  <si>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</si>
  <si>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</si>
  <si>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</si>
  <si>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</si>
  <si>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</si>
  <si>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</si>
  <si>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</si>
  <si>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</si>
  <si>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</si>
  <si>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</si>
  <si>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21/07/2025</t>
  </si>
  <si>
    <t>22/07/2025</t>
  </si>
  <si>
    <t>23/07/2025</t>
  </si>
  <si>
    <t>24/07/2025</t>
  </si>
  <si>
    <t>25/07/2025</t>
  </si>
  <si>
    <t>26/07/2025</t>
  </si>
  <si>
    <t>27/07/2025</t>
  </si>
  <si>
    <t>2402 MWh</t>
  </si>
  <si>
    <t xml:space="preserve"> 661.2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</si>
</sst>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E-473C-8BE5-563643C22EE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E-473C-8BE5-563643C22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7-48C9-A10B-3115870EA537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7-48C9-A10B-3115870EA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225.67837983999999</c:v>
                </c:pt>
                <c:pt idx="1">
                  <c:v>143.25976116000001</c:v>
                </c:pt>
                <c:pt idx="2">
                  <c:v>117.15550373000002</c:v>
                </c:pt>
                <c:pt idx="3">
                  <c:v>87.159479250000032</c:v>
                </c:pt>
                <c:pt idx="4">
                  <c:v>88.799387649999986</c:v>
                </c:pt>
                <c:pt idx="5">
                  <c:v>123.83595134000001</c:v>
                </c:pt>
                <c:pt idx="6">
                  <c:v>244.21590533999998</c:v>
                </c:pt>
                <c:pt idx="7">
                  <c:v>413.46629466000002</c:v>
                </c:pt>
                <c:pt idx="8">
                  <c:v>407.74893242999997</c:v>
                </c:pt>
                <c:pt idx="9">
                  <c:v>469.18208055000002</c:v>
                </c:pt>
                <c:pt idx="10">
                  <c:v>537.30832143000009</c:v>
                </c:pt>
                <c:pt idx="11">
                  <c:v>575.29279598999983</c:v>
                </c:pt>
                <c:pt idx="12">
                  <c:v>619.38997560999996</c:v>
                </c:pt>
                <c:pt idx="13">
                  <c:v>652.77746087999969</c:v>
                </c:pt>
                <c:pt idx="14">
                  <c:v>648.1909264599999</c:v>
                </c:pt>
                <c:pt idx="15">
                  <c:v>645.18579758999988</c:v>
                </c:pt>
                <c:pt idx="16">
                  <c:v>658.69239987000003</c:v>
                </c:pt>
                <c:pt idx="17">
                  <c:v>713.70591094000008</c:v>
                </c:pt>
                <c:pt idx="18">
                  <c:v>938.27445966999983</c:v>
                </c:pt>
                <c:pt idx="19">
                  <c:v>923.06806485999994</c:v>
                </c:pt>
                <c:pt idx="20">
                  <c:v>889.69135739999956</c:v>
                </c:pt>
                <c:pt idx="21">
                  <c:v>862.72497840999995</c:v>
                </c:pt>
                <c:pt idx="22">
                  <c:v>682.79381045000014</c:v>
                </c:pt>
                <c:pt idx="23">
                  <c:v>490.74036416000007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2B-483B-9200-3D6C4E36E4D4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783.58637983999984</c:v>
                </c:pt>
                <c:pt idx="1">
                  <c:v>698.11776115999999</c:v>
                </c:pt>
                <c:pt idx="2">
                  <c:v>657.73950373000002</c:v>
                </c:pt>
                <c:pt idx="3">
                  <c:v>637.65147924999997</c:v>
                </c:pt>
                <c:pt idx="4">
                  <c:v>634.37538764999988</c:v>
                </c:pt>
                <c:pt idx="5">
                  <c:v>661.64595134000001</c:v>
                </c:pt>
                <c:pt idx="6">
                  <c:v>755.58890534</c:v>
                </c:pt>
                <c:pt idx="7">
                  <c:v>868.14929466000001</c:v>
                </c:pt>
                <c:pt idx="8">
                  <c:v>972.12793242999987</c:v>
                </c:pt>
                <c:pt idx="9">
                  <c:v>1012.34208055</c:v>
                </c:pt>
                <c:pt idx="10">
                  <c:v>1038.3813214300003</c:v>
                </c:pt>
                <c:pt idx="11">
                  <c:v>1073.1057959899997</c:v>
                </c:pt>
                <c:pt idx="12">
                  <c:v>1103.5869756099999</c:v>
                </c:pt>
                <c:pt idx="13">
                  <c:v>1133.1474608799997</c:v>
                </c:pt>
                <c:pt idx="14">
                  <c:v>1126.5769264599999</c:v>
                </c:pt>
                <c:pt idx="15">
                  <c:v>1134.6097975899997</c:v>
                </c:pt>
                <c:pt idx="16">
                  <c:v>1146.0493998700001</c:v>
                </c:pt>
                <c:pt idx="17">
                  <c:v>1210.84991094</c:v>
                </c:pt>
                <c:pt idx="18">
                  <c:v>1268.7314596699998</c:v>
                </c:pt>
                <c:pt idx="19">
                  <c:v>1267.47406486</c:v>
                </c:pt>
                <c:pt idx="20">
                  <c:v>1277.9333573999995</c:v>
                </c:pt>
                <c:pt idx="21">
                  <c:v>1251.44297841</c:v>
                </c:pt>
                <c:pt idx="22">
                  <c:v>1134.6988104500001</c:v>
                </c:pt>
                <c:pt idx="23">
                  <c:v>970.47136416000012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2B-483B-9200-3D6C4E36E4D4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-557.9079999999999</c:v>
                </c:pt>
                <c:pt idx="1">
                  <c:v>-554.85799999999995</c:v>
                </c:pt>
                <c:pt idx="2">
                  <c:v>-540.58400000000006</c:v>
                </c:pt>
                <c:pt idx="3">
                  <c:v>-550.49199999999996</c:v>
                </c:pt>
                <c:pt idx="4">
                  <c:v>-545.57599999999991</c:v>
                </c:pt>
                <c:pt idx="5">
                  <c:v>-537.81000000000006</c:v>
                </c:pt>
                <c:pt idx="6">
                  <c:v>-511.37299999999999</c:v>
                </c:pt>
                <c:pt idx="7">
                  <c:v>-454.68299999999999</c:v>
                </c:pt>
                <c:pt idx="8">
                  <c:v>-564.37899999999991</c:v>
                </c:pt>
                <c:pt idx="9">
                  <c:v>-543.16</c:v>
                </c:pt>
                <c:pt idx="10">
                  <c:v>-501.07300000000009</c:v>
                </c:pt>
                <c:pt idx="11">
                  <c:v>-497.81299999999987</c:v>
                </c:pt>
                <c:pt idx="12">
                  <c:v>-484.19699999999995</c:v>
                </c:pt>
                <c:pt idx="13">
                  <c:v>-480.37</c:v>
                </c:pt>
                <c:pt idx="14">
                  <c:v>-478.38599999999997</c:v>
                </c:pt>
                <c:pt idx="15">
                  <c:v>-489.42399999999998</c:v>
                </c:pt>
                <c:pt idx="16">
                  <c:v>-487.35700000000008</c:v>
                </c:pt>
                <c:pt idx="17">
                  <c:v>-497.14400000000001</c:v>
                </c:pt>
                <c:pt idx="18">
                  <c:v>-330.45699999999999</c:v>
                </c:pt>
                <c:pt idx="19">
                  <c:v>-344.40599999999995</c:v>
                </c:pt>
                <c:pt idx="20">
                  <c:v>-388.24199999999996</c:v>
                </c:pt>
                <c:pt idx="21">
                  <c:v>-388.71800000000007</c:v>
                </c:pt>
                <c:pt idx="22">
                  <c:v>-451.90500000000003</c:v>
                </c:pt>
                <c:pt idx="23">
                  <c:v>-479.73099999999999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2B-483B-9200-3D6C4E36E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2-42C1-A5A9-9EC5BD492935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2-42C1-A5A9-9EC5BD492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284.55</c:v>
                </c:pt>
                <c:pt idx="1">
                  <c:v>212.61</c:v>
                </c:pt>
                <c:pt idx="2">
                  <c:v>155.47999999999999</c:v>
                </c:pt>
                <c:pt idx="3">
                  <c:v>135.11000000000001</c:v>
                </c:pt>
                <c:pt idx="4">
                  <c:v>132.88999999999999</c:v>
                </c:pt>
                <c:pt idx="5">
                  <c:v>150.72</c:v>
                </c:pt>
                <c:pt idx="6">
                  <c:v>265.94</c:v>
                </c:pt>
                <c:pt idx="7">
                  <c:v>382.75</c:v>
                </c:pt>
                <c:pt idx="8">
                  <c:v>383.43</c:v>
                </c:pt>
                <c:pt idx="9">
                  <c:v>480.33</c:v>
                </c:pt>
                <c:pt idx="10">
                  <c:v>546.64</c:v>
                </c:pt>
                <c:pt idx="11">
                  <c:v>500.01</c:v>
                </c:pt>
                <c:pt idx="12">
                  <c:v>550.84</c:v>
                </c:pt>
                <c:pt idx="13">
                  <c:v>572.53</c:v>
                </c:pt>
                <c:pt idx="14">
                  <c:v>565.34</c:v>
                </c:pt>
                <c:pt idx="15">
                  <c:v>645.21</c:v>
                </c:pt>
                <c:pt idx="16">
                  <c:v>639.55999999999995</c:v>
                </c:pt>
                <c:pt idx="17">
                  <c:v>676.2</c:v>
                </c:pt>
                <c:pt idx="18">
                  <c:v>1010.72</c:v>
                </c:pt>
                <c:pt idx="19">
                  <c:v>976.54</c:v>
                </c:pt>
                <c:pt idx="20">
                  <c:v>984.66</c:v>
                </c:pt>
                <c:pt idx="21">
                  <c:v>957.79</c:v>
                </c:pt>
                <c:pt idx="22">
                  <c:v>629.23</c:v>
                </c:pt>
                <c:pt idx="23">
                  <c:v>440.89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B-4873-8946-5C26F4DFA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7B-4ADE-80F7-89D875251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7B-4ADE-80F7-89D875251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A-4A7B-82D3-EBEB4833885D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A-4A7B-82D3-EBEB48338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5-441D-891C-ECD0E1F36AC4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5-441D-891C-ECD0E1F36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4-400F-AB58-8B9C9D7DCA04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4-400F-AB58-8B9C9D7D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225.67837983999999</c:v>
                </c:pt>
                <c:pt idx="1">
                  <c:v>143.25976116000001</c:v>
                </c:pt>
                <c:pt idx="2">
                  <c:v>117.15550373000002</c:v>
                </c:pt>
                <c:pt idx="3">
                  <c:v>87.159479250000032</c:v>
                </c:pt>
                <c:pt idx="4">
                  <c:v>88.799387649999986</c:v>
                </c:pt>
                <c:pt idx="5">
                  <c:v>123.83595134000001</c:v>
                </c:pt>
                <c:pt idx="6">
                  <c:v>244.21590533999998</c:v>
                </c:pt>
                <c:pt idx="7">
                  <c:v>413.46629466000002</c:v>
                </c:pt>
                <c:pt idx="8">
                  <c:v>407.74893242999997</c:v>
                </c:pt>
                <c:pt idx="9">
                  <c:v>469.18208055000002</c:v>
                </c:pt>
                <c:pt idx="10">
                  <c:v>537.30832143000009</c:v>
                </c:pt>
                <c:pt idx="11">
                  <c:v>575.29279598999983</c:v>
                </c:pt>
                <c:pt idx="12">
                  <c:v>619.38997560999996</c:v>
                </c:pt>
                <c:pt idx="13">
                  <c:v>652.77746087999969</c:v>
                </c:pt>
                <c:pt idx="14">
                  <c:v>648.1909264599999</c:v>
                </c:pt>
                <c:pt idx="15">
                  <c:v>645.18579758999988</c:v>
                </c:pt>
                <c:pt idx="16">
                  <c:v>658.69239987000003</c:v>
                </c:pt>
                <c:pt idx="17">
                  <c:v>713.70591094000008</c:v>
                </c:pt>
                <c:pt idx="18">
                  <c:v>938.27445966999983</c:v>
                </c:pt>
                <c:pt idx="19">
                  <c:v>923.06806485999994</c:v>
                </c:pt>
                <c:pt idx="20">
                  <c:v>889.69135739999956</c:v>
                </c:pt>
                <c:pt idx="21">
                  <c:v>862.72497840999995</c:v>
                </c:pt>
                <c:pt idx="22">
                  <c:v>682.79381045000014</c:v>
                </c:pt>
                <c:pt idx="23">
                  <c:v>490.74036416000007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DD-4E58-ABE7-47B54E51462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783.58637983999984</c:v>
                </c:pt>
                <c:pt idx="1">
                  <c:v>698.11776115999999</c:v>
                </c:pt>
                <c:pt idx="2">
                  <c:v>657.73950373000002</c:v>
                </c:pt>
                <c:pt idx="3">
                  <c:v>637.65147924999997</c:v>
                </c:pt>
                <c:pt idx="4">
                  <c:v>634.37538764999988</c:v>
                </c:pt>
                <c:pt idx="5">
                  <c:v>661.64595134000001</c:v>
                </c:pt>
                <c:pt idx="6">
                  <c:v>755.58890534</c:v>
                </c:pt>
                <c:pt idx="7">
                  <c:v>868.14929466000001</c:v>
                </c:pt>
                <c:pt idx="8">
                  <c:v>972.12793242999987</c:v>
                </c:pt>
                <c:pt idx="9">
                  <c:v>1012.34208055</c:v>
                </c:pt>
                <c:pt idx="10">
                  <c:v>1038.3813214300003</c:v>
                </c:pt>
                <c:pt idx="11">
                  <c:v>1073.1057959899997</c:v>
                </c:pt>
                <c:pt idx="12">
                  <c:v>1103.5869756099999</c:v>
                </c:pt>
                <c:pt idx="13">
                  <c:v>1133.1474608799997</c:v>
                </c:pt>
                <c:pt idx="14">
                  <c:v>1126.5769264599999</c:v>
                </c:pt>
                <c:pt idx="15">
                  <c:v>1134.6097975899997</c:v>
                </c:pt>
                <c:pt idx="16">
                  <c:v>1146.0493998700001</c:v>
                </c:pt>
                <c:pt idx="17">
                  <c:v>1210.84991094</c:v>
                </c:pt>
                <c:pt idx="18">
                  <c:v>1268.7314596699998</c:v>
                </c:pt>
                <c:pt idx="19">
                  <c:v>1267.47406486</c:v>
                </c:pt>
                <c:pt idx="20">
                  <c:v>1277.9333573999995</c:v>
                </c:pt>
                <c:pt idx="21">
                  <c:v>1251.44297841</c:v>
                </c:pt>
                <c:pt idx="22">
                  <c:v>1134.6988104500001</c:v>
                </c:pt>
                <c:pt idx="23">
                  <c:v>970.47136416000012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DD-4E58-ABE7-47B54E51462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-557.9079999999999</c:v>
                </c:pt>
                <c:pt idx="1">
                  <c:v>-554.85799999999995</c:v>
                </c:pt>
                <c:pt idx="2">
                  <c:v>-540.58400000000006</c:v>
                </c:pt>
                <c:pt idx="3">
                  <c:v>-550.49199999999996</c:v>
                </c:pt>
                <c:pt idx="4">
                  <c:v>-545.57599999999991</c:v>
                </c:pt>
                <c:pt idx="5">
                  <c:v>-537.81000000000006</c:v>
                </c:pt>
                <c:pt idx="6">
                  <c:v>-511.37299999999999</c:v>
                </c:pt>
                <c:pt idx="7">
                  <c:v>-454.68299999999999</c:v>
                </c:pt>
                <c:pt idx="8">
                  <c:v>-564.37899999999991</c:v>
                </c:pt>
                <c:pt idx="9">
                  <c:v>-543.16</c:v>
                </c:pt>
                <c:pt idx="10">
                  <c:v>-501.07300000000009</c:v>
                </c:pt>
                <c:pt idx="11">
                  <c:v>-497.81299999999987</c:v>
                </c:pt>
                <c:pt idx="12">
                  <c:v>-484.19699999999995</c:v>
                </c:pt>
                <c:pt idx="13">
                  <c:v>-480.37</c:v>
                </c:pt>
                <c:pt idx="14">
                  <c:v>-478.38599999999997</c:v>
                </c:pt>
                <c:pt idx="15">
                  <c:v>-489.42399999999998</c:v>
                </c:pt>
                <c:pt idx="16">
                  <c:v>-487.35700000000008</c:v>
                </c:pt>
                <c:pt idx="17">
                  <c:v>-497.14400000000001</c:v>
                </c:pt>
                <c:pt idx="18">
                  <c:v>-330.45699999999999</c:v>
                </c:pt>
                <c:pt idx="19">
                  <c:v>-344.40599999999995</c:v>
                </c:pt>
                <c:pt idx="20">
                  <c:v>-388.24199999999996</c:v>
                </c:pt>
                <c:pt idx="21">
                  <c:v>-388.71800000000007</c:v>
                </c:pt>
                <c:pt idx="22">
                  <c:v>-451.90500000000003</c:v>
                </c:pt>
                <c:pt idx="23">
                  <c:v>-479.73099999999999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4DD-4E58-ABE7-47B54E514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9-403C-A240-E786C7EBA5F4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9-403C-A240-E786C7EB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284.55</c:v>
                </c:pt>
                <c:pt idx="1">
                  <c:v>212.61</c:v>
                </c:pt>
                <c:pt idx="2">
                  <c:v>155.47999999999999</c:v>
                </c:pt>
                <c:pt idx="3">
                  <c:v>135.11000000000001</c:v>
                </c:pt>
                <c:pt idx="4">
                  <c:v>132.88999999999999</c:v>
                </c:pt>
                <c:pt idx="5">
                  <c:v>150.72</c:v>
                </c:pt>
                <c:pt idx="6">
                  <c:v>265.94</c:v>
                </c:pt>
                <c:pt idx="7">
                  <c:v>382.75</c:v>
                </c:pt>
                <c:pt idx="8">
                  <c:v>383.43</c:v>
                </c:pt>
                <c:pt idx="9">
                  <c:v>480.33</c:v>
                </c:pt>
                <c:pt idx="10">
                  <c:v>546.64</c:v>
                </c:pt>
                <c:pt idx="11">
                  <c:v>500.01</c:v>
                </c:pt>
                <c:pt idx="12">
                  <c:v>550.84</c:v>
                </c:pt>
                <c:pt idx="13">
                  <c:v>572.53</c:v>
                </c:pt>
                <c:pt idx="14">
                  <c:v>565.34</c:v>
                </c:pt>
                <c:pt idx="15">
                  <c:v>645.21</c:v>
                </c:pt>
                <c:pt idx="16">
                  <c:v>639.55999999999995</c:v>
                </c:pt>
                <c:pt idx="17">
                  <c:v>676.2</c:v>
                </c:pt>
                <c:pt idx="18">
                  <c:v>1010.72</c:v>
                </c:pt>
                <c:pt idx="19">
                  <c:v>976.54</c:v>
                </c:pt>
                <c:pt idx="20">
                  <c:v>984.66</c:v>
                </c:pt>
                <c:pt idx="21">
                  <c:v>957.79</c:v>
                </c:pt>
                <c:pt idx="22">
                  <c:v>629.23</c:v>
                </c:pt>
                <c:pt idx="23">
                  <c:v>440.89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F-4DA5-A12C-68ED15EF1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96-4730-A605-36BB2FDB4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96-4730-A605-36BB2FDB4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7-4216-9B54-1DC01D80DF5C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7-4216-9B54-1DC01D80D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F-4F45-9A5F-00CE9C742A3A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F-4F45-9A5F-00CE9C742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C-4B8B-96C1-F45825C53930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C-4B8B-96C1-F45825C5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2" name="Picture 161" descr="cid:image001.png@01D582A8.40C274E0">
          <a:extLst>
            <a:ext uri="{FF2B5EF4-FFF2-40B4-BE49-F238E27FC236}">
              <a16:creationId xmlns:a16="http://schemas.microsoft.com/office/drawing/2014/main" id="{1FC722DE-C854-4BB4-9573-24F86A2A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63" name="Picture 162">
          <a:extLst>
            <a:ext uri="{FF2B5EF4-FFF2-40B4-BE49-F238E27FC236}">
              <a16:creationId xmlns:a16="http://schemas.microsoft.com/office/drawing/2014/main" id="{0D5868D2-3635-4C44-BCE1-A03F1F2FEF1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64" name="Chart 163">
          <a:extLst>
            <a:ext uri="{FF2B5EF4-FFF2-40B4-BE49-F238E27FC236}">
              <a16:creationId xmlns:a16="http://schemas.microsoft.com/office/drawing/2014/main" id="{DFDE7AA4-0CA9-4967-8C9F-BB2192CE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65" name="Chart 164">
          <a:extLst>
            <a:ext uri="{FF2B5EF4-FFF2-40B4-BE49-F238E27FC236}">
              <a16:creationId xmlns:a16="http://schemas.microsoft.com/office/drawing/2014/main" id="{84A612C8-444F-42F0-A21A-1E84FEFD7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6" name="Chart 165">
          <a:extLst>
            <a:ext uri="{FF2B5EF4-FFF2-40B4-BE49-F238E27FC236}">
              <a16:creationId xmlns:a16="http://schemas.microsoft.com/office/drawing/2014/main" id="{1D7BF2F9-CB63-4ABD-84F3-7D2C5AE5D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67" name="Chart 166">
          <a:extLst>
            <a:ext uri="{FF2B5EF4-FFF2-40B4-BE49-F238E27FC236}">
              <a16:creationId xmlns:a16="http://schemas.microsoft.com/office/drawing/2014/main" id="{AA8CCB43-22D8-4CFF-8E3F-3B61FDD8E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68" name="Chart 167">
          <a:extLst>
            <a:ext uri="{FF2B5EF4-FFF2-40B4-BE49-F238E27FC236}">
              <a16:creationId xmlns:a16="http://schemas.microsoft.com/office/drawing/2014/main" id="{02B30A0F-C2C3-49CD-B0BF-ED6F8516E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69" name="Chart 168">
          <a:extLst>
            <a:ext uri="{FF2B5EF4-FFF2-40B4-BE49-F238E27FC236}">
              <a16:creationId xmlns:a16="http://schemas.microsoft.com/office/drawing/2014/main" id="{30E11163-4716-4CF9-BE6D-DDCE2062C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70" name="Chart 169">
          <a:extLst>
            <a:ext uri="{FF2B5EF4-FFF2-40B4-BE49-F238E27FC236}">
              <a16:creationId xmlns:a16="http://schemas.microsoft.com/office/drawing/2014/main" id="{F4105D5D-AE1E-4EDD-961A-06C7239F7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71" name="Chart 170">
          <a:extLst>
            <a:ext uri="{FF2B5EF4-FFF2-40B4-BE49-F238E27FC236}">
              <a16:creationId xmlns:a16="http://schemas.microsoft.com/office/drawing/2014/main" id="{A08176BB-16CD-4536-9A70-BD78D190B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72" name="Picture 171" descr="cid:image001.png@01D582A8.40C274E0">
          <a:extLst>
            <a:ext uri="{FF2B5EF4-FFF2-40B4-BE49-F238E27FC236}">
              <a16:creationId xmlns:a16="http://schemas.microsoft.com/office/drawing/2014/main" id="{AC04702C-BEA5-4643-863F-272ED0EFF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73" name="Picture 172">
          <a:extLst>
            <a:ext uri="{FF2B5EF4-FFF2-40B4-BE49-F238E27FC236}">
              <a16:creationId xmlns:a16="http://schemas.microsoft.com/office/drawing/2014/main" id="{92C89A0E-04BC-444C-903A-FE478228BFC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74" name="Chart 173">
          <a:extLst>
            <a:ext uri="{FF2B5EF4-FFF2-40B4-BE49-F238E27FC236}">
              <a16:creationId xmlns:a16="http://schemas.microsoft.com/office/drawing/2014/main" id="{06577C58-5927-470E-B4B4-035470732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75" name="Chart 174">
          <a:extLst>
            <a:ext uri="{FF2B5EF4-FFF2-40B4-BE49-F238E27FC236}">
              <a16:creationId xmlns:a16="http://schemas.microsoft.com/office/drawing/2014/main" id="{3938F2FB-8BFF-49B9-8227-7DA660B54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76" name="Chart 175">
          <a:extLst>
            <a:ext uri="{FF2B5EF4-FFF2-40B4-BE49-F238E27FC236}">
              <a16:creationId xmlns:a16="http://schemas.microsoft.com/office/drawing/2014/main" id="{8ED877DF-24CA-4EA0-B2F5-B41B3806B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7" name="Chart 176">
          <a:extLst>
            <a:ext uri="{FF2B5EF4-FFF2-40B4-BE49-F238E27FC236}">
              <a16:creationId xmlns:a16="http://schemas.microsoft.com/office/drawing/2014/main" id="{43CA7D38-7C99-4FD8-9CCB-044C87A60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78" name="Chart 177">
          <a:extLst>
            <a:ext uri="{FF2B5EF4-FFF2-40B4-BE49-F238E27FC236}">
              <a16:creationId xmlns:a16="http://schemas.microsoft.com/office/drawing/2014/main" id="{3199BF9A-C94F-48FD-A004-9F38E50F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79" name="Chart 178">
          <a:extLst>
            <a:ext uri="{FF2B5EF4-FFF2-40B4-BE49-F238E27FC236}">
              <a16:creationId xmlns:a16="http://schemas.microsoft.com/office/drawing/2014/main" id="{182353F8-458E-4803-9741-7E2E42D3D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80" name="Chart 179">
          <a:extLst>
            <a:ext uri="{FF2B5EF4-FFF2-40B4-BE49-F238E27FC236}">
              <a16:creationId xmlns:a16="http://schemas.microsoft.com/office/drawing/2014/main" id="{A8EBE08E-4E6F-4E4D-AB2B-016AADD1FA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81" name="Chart 180">
          <a:extLst>
            <a:ext uri="{FF2B5EF4-FFF2-40B4-BE49-F238E27FC236}">
              <a16:creationId xmlns:a16="http://schemas.microsoft.com/office/drawing/2014/main" id="{081EE036-BDC8-4091-9F78-2E57F297C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0" name="Picture 49" descr="cid:image001.png@01D582A8.40C274E0">
          <a:extLst>
            <a:ext uri="{FF2B5EF4-FFF2-40B4-BE49-F238E27FC236}">
              <a16:creationId xmlns:a16="http://schemas.microsoft.com/office/drawing/2014/main" id="{202ED757-2BCF-4DB8-B60E-B3476B0D9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9554538B-9FF6-4CB7-B29B-854F0AD5E02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1B36DC11-8573-428E-8AD4-F88B4302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EA52846B-D2EE-4335-AB49-74521BD84BB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4" name="Picture 53" descr="cid:image001.png@01D582A8.40C274E0">
          <a:extLst>
            <a:ext uri="{FF2B5EF4-FFF2-40B4-BE49-F238E27FC236}">
              <a16:creationId xmlns:a16="http://schemas.microsoft.com/office/drawing/2014/main" id="{18374C13-2FDC-401B-AB9B-56C25EFC2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4F06F749-208C-4C56-9CF3-5C93AAE14E0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3_07_2025.xlsx" TargetMode="External"/><Relationship Id="rId1" Type="http://schemas.openxmlformats.org/officeDocument/2006/relationships/externalLinkPath" Target="/Users/dritan.marku/Desktop/Poblikime%20ne%20web%20OST/publikime/Publikimi%20i%20t&#235;%20dh&#235;nave%2023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ldo.hyseni/AppData/Local/Microsoft/Windows/INetCache/Content.Outlook/Z26AB7I2/Publikimi%20te%20dhenave_11_02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23_07_20"/>
    </sheetNames>
    <sheetDataSet>
      <sheetData sheetId="0"/>
      <sheetData sheetId="1">
        <row r="2">
          <cell r="B2">
            <v>45861</v>
          </cell>
        </row>
        <row r="6">
          <cell r="H6">
            <v>24664.25</v>
          </cell>
        </row>
        <row r="10">
          <cell r="B10" t="str">
            <v>21/07/2025</v>
          </cell>
          <cell r="C10" t="str">
            <v>22/07/2025</v>
          </cell>
          <cell r="D10" t="str">
            <v>23/07/2025</v>
          </cell>
          <cell r="E10" t="str">
            <v>24/07/2025</v>
          </cell>
          <cell r="F10" t="str">
            <v>25/07/2025</v>
          </cell>
          <cell r="G10" t="str">
            <v>26/07/2025</v>
          </cell>
          <cell r="H10" t="str">
            <v>27/07/2025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1296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225.67837983999999</v>
          </cell>
          <cell r="E160">
            <v>-557.9079999999999</v>
          </cell>
          <cell r="F160">
            <v>783.58637983999984</v>
          </cell>
        </row>
        <row r="161">
          <cell r="D161">
            <v>143.25976116000001</v>
          </cell>
          <cell r="E161">
            <v>-554.85799999999995</v>
          </cell>
          <cell r="F161">
            <v>698.11776115999999</v>
          </cell>
        </row>
        <row r="162">
          <cell r="D162">
            <v>117.15550373000002</v>
          </cell>
          <cell r="E162">
            <v>-540.58400000000006</v>
          </cell>
          <cell r="F162">
            <v>657.73950373000002</v>
          </cell>
        </row>
        <row r="163">
          <cell r="D163">
            <v>87.159479250000032</v>
          </cell>
          <cell r="E163">
            <v>-550.49199999999996</v>
          </cell>
          <cell r="F163">
            <v>637.65147924999997</v>
          </cell>
        </row>
        <row r="164">
          <cell r="D164">
            <v>88.799387649999986</v>
          </cell>
          <cell r="E164">
            <v>-545.57599999999991</v>
          </cell>
          <cell r="F164">
            <v>634.37538764999988</v>
          </cell>
        </row>
        <row r="165">
          <cell r="D165">
            <v>123.83595134000001</v>
          </cell>
          <cell r="E165">
            <v>-537.81000000000006</v>
          </cell>
          <cell r="F165">
            <v>661.64595134000001</v>
          </cell>
        </row>
        <row r="166">
          <cell r="D166">
            <v>244.21590533999998</v>
          </cell>
          <cell r="E166">
            <v>-511.37299999999999</v>
          </cell>
          <cell r="F166">
            <v>755.58890534</v>
          </cell>
        </row>
        <row r="167">
          <cell r="D167">
            <v>413.46629466000002</v>
          </cell>
          <cell r="E167">
            <v>-454.68299999999999</v>
          </cell>
          <cell r="F167">
            <v>868.14929466000001</v>
          </cell>
        </row>
        <row r="168">
          <cell r="D168">
            <v>407.74893242999997</v>
          </cell>
          <cell r="E168">
            <v>-564.37899999999991</v>
          </cell>
          <cell r="F168">
            <v>972.12793242999987</v>
          </cell>
        </row>
        <row r="169">
          <cell r="D169">
            <v>469.18208055000002</v>
          </cell>
          <cell r="E169">
            <v>-543.16</v>
          </cell>
          <cell r="F169">
            <v>1012.34208055</v>
          </cell>
        </row>
        <row r="170">
          <cell r="D170">
            <v>537.30832143000009</v>
          </cell>
          <cell r="E170">
            <v>-501.07300000000009</v>
          </cell>
          <cell r="F170">
            <v>1038.3813214300003</v>
          </cell>
        </row>
        <row r="171">
          <cell r="D171">
            <v>575.29279598999983</v>
          </cell>
          <cell r="E171">
            <v>-497.81299999999987</v>
          </cell>
          <cell r="F171">
            <v>1073.1057959899997</v>
          </cell>
        </row>
        <row r="172">
          <cell r="D172">
            <v>619.38997560999996</v>
          </cell>
          <cell r="E172">
            <v>-484.19699999999995</v>
          </cell>
          <cell r="F172">
            <v>1103.5869756099999</v>
          </cell>
        </row>
        <row r="173">
          <cell r="D173">
            <v>652.77746087999969</v>
          </cell>
          <cell r="E173">
            <v>-480.37</v>
          </cell>
          <cell r="F173">
            <v>1133.1474608799997</v>
          </cell>
        </row>
        <row r="174">
          <cell r="D174">
            <v>648.1909264599999</v>
          </cell>
          <cell r="E174">
            <v>-478.38599999999997</v>
          </cell>
          <cell r="F174">
            <v>1126.5769264599999</v>
          </cell>
        </row>
        <row r="175">
          <cell r="D175">
            <v>645.18579758999988</v>
          </cell>
          <cell r="E175">
            <v>-489.42399999999998</v>
          </cell>
          <cell r="F175">
            <v>1134.6097975899997</v>
          </cell>
        </row>
        <row r="176">
          <cell r="D176">
            <v>658.69239987000003</v>
          </cell>
          <cell r="E176">
            <v>-487.35700000000008</v>
          </cell>
          <cell r="F176">
            <v>1146.0493998700001</v>
          </cell>
        </row>
        <row r="177">
          <cell r="D177">
            <v>713.70591094000008</v>
          </cell>
          <cell r="E177">
            <v>-497.14400000000001</v>
          </cell>
          <cell r="F177">
            <v>1210.84991094</v>
          </cell>
        </row>
        <row r="178">
          <cell r="D178">
            <v>938.27445966999983</v>
          </cell>
          <cell r="E178">
            <v>-330.45699999999999</v>
          </cell>
          <cell r="F178">
            <v>1268.7314596699998</v>
          </cell>
        </row>
        <row r="179">
          <cell r="D179">
            <v>923.06806485999994</v>
          </cell>
          <cell r="E179">
            <v>-344.40599999999995</v>
          </cell>
          <cell r="F179">
            <v>1267.47406486</v>
          </cell>
        </row>
        <row r="180">
          <cell r="D180">
            <v>889.69135739999956</v>
          </cell>
          <cell r="E180">
            <v>-388.24199999999996</v>
          </cell>
          <cell r="F180">
            <v>1277.9333573999995</v>
          </cell>
        </row>
        <row r="181">
          <cell r="D181">
            <v>862.72497840999995</v>
          </cell>
          <cell r="E181">
            <v>-388.71800000000007</v>
          </cell>
          <cell r="F181">
            <v>1251.44297841</v>
          </cell>
        </row>
        <row r="182">
          <cell r="D182">
            <v>682.79381045000014</v>
          </cell>
          <cell r="E182">
            <v>-451.90500000000003</v>
          </cell>
          <cell r="F182">
            <v>1134.6988104500001</v>
          </cell>
        </row>
        <row r="183">
          <cell r="D183">
            <v>490.74036416000007</v>
          </cell>
          <cell r="E183">
            <v>-479.73099999999999</v>
          </cell>
          <cell r="F183">
            <v>970.47136416000012</v>
          </cell>
        </row>
        <row r="261">
          <cell r="E261">
            <v>200</v>
          </cell>
        </row>
        <row r="262">
          <cell r="E262">
            <v>200</v>
          </cell>
        </row>
        <row r="263">
          <cell r="E263">
            <v>200</v>
          </cell>
        </row>
        <row r="264">
          <cell r="E264">
            <v>200</v>
          </cell>
        </row>
        <row r="265">
          <cell r="E265">
            <v>200</v>
          </cell>
        </row>
        <row r="266">
          <cell r="E266">
            <v>200</v>
          </cell>
        </row>
        <row r="271">
          <cell r="E271">
            <v>400</v>
          </cell>
        </row>
        <row r="272">
          <cell r="E272">
            <v>400</v>
          </cell>
        </row>
        <row r="273">
          <cell r="E273">
            <v>300</v>
          </cell>
        </row>
        <row r="274">
          <cell r="E274">
            <v>300</v>
          </cell>
        </row>
        <row r="275">
          <cell r="E275">
            <v>300</v>
          </cell>
        </row>
        <row r="276">
          <cell r="E276">
            <v>300</v>
          </cell>
        </row>
        <row r="281">
          <cell r="E281">
            <v>400</v>
          </cell>
        </row>
        <row r="282">
          <cell r="E282">
            <v>400</v>
          </cell>
        </row>
        <row r="283">
          <cell r="E283">
            <v>300</v>
          </cell>
        </row>
        <row r="284">
          <cell r="E284">
            <v>300</v>
          </cell>
        </row>
        <row r="285">
          <cell r="E285">
            <v>300</v>
          </cell>
        </row>
        <row r="286">
          <cell r="E286">
            <v>300</v>
          </cell>
        </row>
        <row r="291">
          <cell r="E291">
            <v>200</v>
          </cell>
        </row>
        <row r="292">
          <cell r="E292">
            <v>200</v>
          </cell>
        </row>
        <row r="293">
          <cell r="E293">
            <v>200</v>
          </cell>
        </row>
        <row r="294">
          <cell r="E294">
            <v>200</v>
          </cell>
        </row>
        <row r="295">
          <cell r="E295">
            <v>200</v>
          </cell>
        </row>
        <row r="296">
          <cell r="E296">
            <v>200</v>
          </cell>
        </row>
        <row r="301">
          <cell r="E301">
            <v>400</v>
          </cell>
        </row>
        <row r="302">
          <cell r="E302">
            <v>400</v>
          </cell>
        </row>
        <row r="303">
          <cell r="E303">
            <v>300</v>
          </cell>
        </row>
        <row r="304">
          <cell r="E304">
            <v>300</v>
          </cell>
        </row>
        <row r="305">
          <cell r="E305">
            <v>300</v>
          </cell>
        </row>
        <row r="306">
          <cell r="E306">
            <v>300</v>
          </cell>
        </row>
        <row r="311">
          <cell r="E311">
            <v>400</v>
          </cell>
        </row>
        <row r="312">
          <cell r="E312">
            <v>400</v>
          </cell>
        </row>
        <row r="313">
          <cell r="E313">
            <v>300</v>
          </cell>
        </row>
        <row r="314">
          <cell r="E314">
            <v>300</v>
          </cell>
        </row>
        <row r="315">
          <cell r="E315">
            <v>300</v>
          </cell>
        </row>
        <row r="316">
          <cell r="E316">
            <v>300</v>
          </cell>
        </row>
        <row r="332">
          <cell r="E332">
            <v>400</v>
          </cell>
        </row>
        <row r="333">
          <cell r="E333">
            <v>400</v>
          </cell>
        </row>
        <row r="334">
          <cell r="E334">
            <v>300</v>
          </cell>
        </row>
        <row r="335">
          <cell r="E335">
            <v>300</v>
          </cell>
        </row>
        <row r="336">
          <cell r="E336">
            <v>300</v>
          </cell>
        </row>
        <row r="337">
          <cell r="E337">
            <v>300</v>
          </cell>
        </row>
        <row r="358">
          <cell r="B358">
            <v>18.25334771</v>
          </cell>
          <cell r="C358">
            <v>0</v>
          </cell>
          <cell r="D358">
            <v>82.564975779999997</v>
          </cell>
          <cell r="E358">
            <v>11.16057634</v>
          </cell>
          <cell r="F358">
            <v>14.120063999999999</v>
          </cell>
          <cell r="G358">
            <v>143.82176146</v>
          </cell>
        </row>
        <row r="359">
          <cell r="B359">
            <v>0.20369664000000001</v>
          </cell>
          <cell r="C359">
            <v>0</v>
          </cell>
          <cell r="D359">
            <v>115.21940278</v>
          </cell>
          <cell r="E359">
            <v>57.91242415</v>
          </cell>
          <cell r="F359">
            <v>65.495807999999997</v>
          </cell>
          <cell r="G359">
            <v>16.414433150000001</v>
          </cell>
        </row>
        <row r="360">
          <cell r="B360">
            <v>4.5964799999999991E-3</v>
          </cell>
          <cell r="C360">
            <v>0</v>
          </cell>
          <cell r="D360">
            <v>100.15497945000001</v>
          </cell>
          <cell r="E360">
            <v>78.224027969999995</v>
          </cell>
          <cell r="F360">
            <v>23.054975999999996</v>
          </cell>
          <cell r="G360">
            <v>25.295155000000001</v>
          </cell>
        </row>
        <row r="361">
          <cell r="B361">
            <v>0</v>
          </cell>
          <cell r="C361">
            <v>0</v>
          </cell>
          <cell r="D361">
            <v>99.002537059999995</v>
          </cell>
          <cell r="E361">
            <v>82.417308100000014</v>
          </cell>
          <cell r="F361">
            <v>10.682112</v>
          </cell>
          <cell r="G361">
            <v>26.96859628</v>
          </cell>
        </row>
        <row r="362">
          <cell r="B362">
            <v>5.0803200000000001E-3</v>
          </cell>
          <cell r="C362">
            <v>0</v>
          </cell>
          <cell r="D362">
            <v>99.063920240000002</v>
          </cell>
          <cell r="E362">
            <v>80.536783250000013</v>
          </cell>
          <cell r="F362">
            <v>11.160576000000001</v>
          </cell>
          <cell r="G362">
            <v>24.185548609999998</v>
          </cell>
        </row>
        <row r="363">
          <cell r="B363">
            <v>9.1869119299999991</v>
          </cell>
          <cell r="C363">
            <v>0</v>
          </cell>
          <cell r="D363">
            <v>78.292281399999993</v>
          </cell>
          <cell r="E363">
            <v>60.244533019999992</v>
          </cell>
          <cell r="F363">
            <v>4.5696000000000001E-2</v>
          </cell>
          <cell r="G363">
            <v>120.87871396</v>
          </cell>
        </row>
        <row r="364">
          <cell r="B364">
            <v>7.8091775399999994</v>
          </cell>
          <cell r="C364">
            <v>0</v>
          </cell>
          <cell r="D364">
            <v>98.798163040000006</v>
          </cell>
          <cell r="E364">
            <v>40.76835964</v>
          </cell>
          <cell r="F364">
            <v>24.541440000000001</v>
          </cell>
          <cell r="G364">
            <v>65.767403020000003</v>
          </cell>
        </row>
        <row r="365">
          <cell r="B365">
            <v>42.795405759999994</v>
          </cell>
          <cell r="C365">
            <v>0</v>
          </cell>
          <cell r="D365">
            <v>44.235976359999995</v>
          </cell>
          <cell r="E365">
            <v>19.576167000000002</v>
          </cell>
          <cell r="F365">
            <v>0.83865599999999996</v>
          </cell>
          <cell r="G365">
            <v>241.21552713</v>
          </cell>
        </row>
        <row r="366">
          <cell r="B366">
            <v>32.812093180000005</v>
          </cell>
          <cell r="C366">
            <v>0</v>
          </cell>
          <cell r="D366">
            <v>78.081165869999992</v>
          </cell>
          <cell r="E366">
            <v>1.6386048500000001</v>
          </cell>
          <cell r="F366">
            <v>53.380992000000006</v>
          </cell>
          <cell r="G366">
            <v>146.45772176999998</v>
          </cell>
        </row>
        <row r="367">
          <cell r="B367">
            <v>35.945682919999996</v>
          </cell>
          <cell r="C367">
            <v>0</v>
          </cell>
          <cell r="D367">
            <v>63.298111650000003</v>
          </cell>
          <cell r="E367">
            <v>0</v>
          </cell>
          <cell r="F367">
            <v>15.671039999999998</v>
          </cell>
          <cell r="G367">
            <v>177.25316987000002</v>
          </cell>
        </row>
        <row r="368">
          <cell r="B368">
            <v>45.471040940000002</v>
          </cell>
          <cell r="C368">
            <v>0</v>
          </cell>
          <cell r="D368">
            <v>25.945211060000002</v>
          </cell>
          <cell r="E368">
            <v>0</v>
          </cell>
          <cell r="F368">
            <v>11.461632</v>
          </cell>
          <cell r="G368">
            <v>237.28029516000004</v>
          </cell>
        </row>
        <row r="369">
          <cell r="B369">
            <v>35.817465320000004</v>
          </cell>
          <cell r="C369">
            <v>0</v>
          </cell>
          <cell r="D369">
            <v>44.128821920000007</v>
          </cell>
          <cell r="E369">
            <v>0</v>
          </cell>
          <cell r="F369">
            <v>21.649152000000001</v>
          </cell>
          <cell r="G369">
            <v>184.65398643</v>
          </cell>
        </row>
        <row r="370">
          <cell r="B370">
            <v>33.333914630000002</v>
          </cell>
          <cell r="C370">
            <v>0</v>
          </cell>
          <cell r="D370">
            <v>21.666839620000001</v>
          </cell>
          <cell r="E370">
            <v>0</v>
          </cell>
          <cell r="F370">
            <v>18.875136000000001</v>
          </cell>
          <cell r="G370">
            <v>165.58811010999997</v>
          </cell>
        </row>
        <row r="371">
          <cell r="B371">
            <v>37.038677489999998</v>
          </cell>
          <cell r="C371">
            <v>0</v>
          </cell>
          <cell r="D371">
            <v>16.35063135</v>
          </cell>
          <cell r="E371">
            <v>0</v>
          </cell>
          <cell r="F371">
            <v>9.9966720000000002</v>
          </cell>
          <cell r="G371">
            <v>204.90817380000001</v>
          </cell>
        </row>
        <row r="372">
          <cell r="B372">
            <v>28.987096100000002</v>
          </cell>
          <cell r="C372">
            <v>0</v>
          </cell>
          <cell r="D372">
            <v>50.628696390000002</v>
          </cell>
          <cell r="E372">
            <v>0</v>
          </cell>
          <cell r="F372">
            <v>80.277119999999996</v>
          </cell>
          <cell r="G372">
            <v>124.63073186</v>
          </cell>
        </row>
        <row r="373">
          <cell r="B373">
            <v>24.344409420000002</v>
          </cell>
          <cell r="C373">
            <v>0</v>
          </cell>
          <cell r="D373">
            <v>81.831925909999995</v>
          </cell>
          <cell r="E373">
            <v>0</v>
          </cell>
          <cell r="F373">
            <v>161.11065600000001</v>
          </cell>
          <cell r="G373">
            <v>54.06492630999999</v>
          </cell>
        </row>
        <row r="374">
          <cell r="B374">
            <v>36.997792999999994</v>
          </cell>
          <cell r="C374">
            <v>0</v>
          </cell>
          <cell r="D374">
            <v>45.063762109999999</v>
          </cell>
          <cell r="E374">
            <v>0</v>
          </cell>
          <cell r="F374">
            <v>151.20806400000001</v>
          </cell>
          <cell r="G374">
            <v>142.20509075999999</v>
          </cell>
        </row>
        <row r="375">
          <cell r="B375">
            <v>24.504802369999997</v>
          </cell>
          <cell r="C375">
            <v>0</v>
          </cell>
          <cell r="D375">
            <v>55.307300300000009</v>
          </cell>
          <cell r="E375">
            <v>0</v>
          </cell>
          <cell r="F375">
            <v>226.90752000000001</v>
          </cell>
          <cell r="G375">
            <v>52.114083440000002</v>
          </cell>
        </row>
        <row r="376">
          <cell r="B376">
            <v>32.639604230000003</v>
          </cell>
          <cell r="C376">
            <v>0</v>
          </cell>
          <cell r="D376">
            <v>39.858611250000003</v>
          </cell>
          <cell r="E376">
            <v>0</v>
          </cell>
          <cell r="F376">
            <v>188.83468800000003</v>
          </cell>
          <cell r="G376">
            <v>134.53977498</v>
          </cell>
        </row>
        <row r="377">
          <cell r="B377">
            <v>22.492511840000002</v>
          </cell>
          <cell r="C377">
            <v>0</v>
          </cell>
          <cell r="D377">
            <v>44.133789350000008</v>
          </cell>
          <cell r="E377">
            <v>0</v>
          </cell>
          <cell r="F377">
            <v>192.43392</v>
          </cell>
          <cell r="G377">
            <v>103.32886961999999</v>
          </cell>
        </row>
        <row r="378">
          <cell r="B378">
            <v>25.614973249999998</v>
          </cell>
          <cell r="C378">
            <v>0</v>
          </cell>
          <cell r="D378">
            <v>34.852866990000003</v>
          </cell>
          <cell r="E378">
            <v>0</v>
          </cell>
          <cell r="F378">
            <v>149.82643199999998</v>
          </cell>
          <cell r="G378">
            <v>149.27302542999999</v>
          </cell>
        </row>
        <row r="379">
          <cell r="B379">
            <v>21.826022239999997</v>
          </cell>
          <cell r="C379">
            <v>0</v>
          </cell>
          <cell r="D379">
            <v>52.811524479999996</v>
          </cell>
          <cell r="E379">
            <v>0</v>
          </cell>
          <cell r="F379">
            <v>49.246848</v>
          </cell>
          <cell r="G379">
            <v>190.54780271999999</v>
          </cell>
        </row>
        <row r="380">
          <cell r="B380">
            <v>9.2261029700000012</v>
          </cell>
          <cell r="C380">
            <v>0</v>
          </cell>
          <cell r="D380">
            <v>67.837982499999995</v>
          </cell>
          <cell r="E380">
            <v>20.68577342</v>
          </cell>
          <cell r="F380">
            <v>61.807871999999996</v>
          </cell>
          <cell r="G380">
            <v>168.07956352999997</v>
          </cell>
        </row>
        <row r="381">
          <cell r="B381">
            <v>9.7251840000000006E-2</v>
          </cell>
          <cell r="C381">
            <v>0</v>
          </cell>
          <cell r="D381">
            <v>86.023012610000009</v>
          </cell>
          <cell r="E381">
            <v>53.780430429999996</v>
          </cell>
          <cell r="F381">
            <v>76.774656000000007</v>
          </cell>
          <cell r="G381">
            <v>81.661869449999998</v>
          </cell>
        </row>
        <row r="448">
          <cell r="E448">
            <v>284.55</v>
          </cell>
        </row>
        <row r="449">
          <cell r="E449">
            <v>212.61</v>
          </cell>
        </row>
        <row r="450">
          <cell r="E450">
            <v>155.47999999999999</v>
          </cell>
        </row>
        <row r="451">
          <cell r="E451">
            <v>135.11000000000001</v>
          </cell>
        </row>
        <row r="452">
          <cell r="E452">
            <v>132.88999999999999</v>
          </cell>
        </row>
        <row r="453">
          <cell r="E453">
            <v>150.72</v>
          </cell>
        </row>
        <row r="454">
          <cell r="E454">
            <v>265.94</v>
          </cell>
        </row>
        <row r="455">
          <cell r="E455">
            <v>382.75</v>
          </cell>
        </row>
        <row r="456">
          <cell r="E456">
            <v>383.43</v>
          </cell>
        </row>
        <row r="457">
          <cell r="E457">
            <v>480.33</v>
          </cell>
        </row>
        <row r="458">
          <cell r="E458">
            <v>546.64</v>
          </cell>
        </row>
        <row r="459">
          <cell r="E459">
            <v>500.01</v>
          </cell>
        </row>
        <row r="460">
          <cell r="E460">
            <v>550.84</v>
          </cell>
        </row>
        <row r="461">
          <cell r="E461">
            <v>572.53</v>
          </cell>
        </row>
        <row r="462">
          <cell r="E462">
            <v>565.34</v>
          </cell>
        </row>
        <row r="463">
          <cell r="E463">
            <v>645.21</v>
          </cell>
        </row>
        <row r="464">
          <cell r="E464">
            <v>639.55999999999995</v>
          </cell>
        </row>
        <row r="465">
          <cell r="E465">
            <v>676.2</v>
          </cell>
        </row>
        <row r="466">
          <cell r="E466">
            <v>1010.72</v>
          </cell>
        </row>
        <row r="467">
          <cell r="E467">
            <v>976.54</v>
          </cell>
        </row>
        <row r="468">
          <cell r="E468">
            <v>984.66</v>
          </cell>
        </row>
        <row r="469">
          <cell r="E469">
            <v>957.79</v>
          </cell>
        </row>
        <row r="470">
          <cell r="E470">
            <v>629.23</v>
          </cell>
        </row>
        <row r="471">
          <cell r="E471">
            <v>440.89</v>
          </cell>
        </row>
        <row r="516">
          <cell r="B516">
            <v>0</v>
          </cell>
          <cell r="C516">
            <v>80.152232089999998</v>
          </cell>
          <cell r="D516">
            <v>0</v>
          </cell>
          <cell r="E516">
            <v>0</v>
          </cell>
          <cell r="F516">
            <v>41.020278859999998</v>
          </cell>
          <cell r="G516">
            <v>131.85424173999999</v>
          </cell>
          <cell r="H516">
            <v>0</v>
          </cell>
          <cell r="I516">
            <v>0</v>
          </cell>
        </row>
        <row r="517">
          <cell r="B517">
            <v>0</v>
          </cell>
          <cell r="C517">
            <v>36.924521779999999</v>
          </cell>
          <cell r="D517">
            <v>0</v>
          </cell>
          <cell r="E517">
            <v>0</v>
          </cell>
          <cell r="F517">
            <v>0</v>
          </cell>
          <cell r="G517">
            <v>127.51093897000003</v>
          </cell>
          <cell r="H517">
            <v>0</v>
          </cell>
          <cell r="I517">
            <v>0</v>
          </cell>
        </row>
        <row r="518"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122.49703393999999</v>
          </cell>
          <cell r="H518">
            <v>0</v>
          </cell>
          <cell r="I518">
            <v>0</v>
          </cell>
        </row>
        <row r="519"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11.24802232</v>
          </cell>
          <cell r="H519">
            <v>0</v>
          </cell>
          <cell r="I519">
            <v>0</v>
          </cell>
        </row>
        <row r="520"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</row>
        <row r="521">
          <cell r="B521">
            <v>0</v>
          </cell>
          <cell r="C521">
            <v>0</v>
          </cell>
          <cell r="D521">
            <v>0</v>
          </cell>
          <cell r="E521">
            <v>2.0409018200000002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2">
          <cell r="B522">
            <v>0</v>
          </cell>
          <cell r="C522">
            <v>0</v>
          </cell>
          <cell r="D522">
            <v>0</v>
          </cell>
          <cell r="E522">
            <v>79.725270129999998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</row>
        <row r="523">
          <cell r="B523">
            <v>0</v>
          </cell>
          <cell r="C523">
            <v>0</v>
          </cell>
          <cell r="D523">
            <v>0</v>
          </cell>
          <cell r="E523">
            <v>79.784642689999998</v>
          </cell>
          <cell r="F523">
            <v>3.73301924</v>
          </cell>
          <cell r="G523">
            <v>0</v>
          </cell>
          <cell r="H523">
            <v>0</v>
          </cell>
          <cell r="I523">
            <v>0</v>
          </cell>
        </row>
        <row r="524">
          <cell r="B524">
            <v>0</v>
          </cell>
          <cell r="C524">
            <v>0</v>
          </cell>
          <cell r="D524">
            <v>0</v>
          </cell>
          <cell r="E524">
            <v>0.62897055000000002</v>
          </cell>
          <cell r="F524">
            <v>96.005761039999996</v>
          </cell>
          <cell r="G524">
            <v>0</v>
          </cell>
          <cell r="H524">
            <v>0</v>
          </cell>
          <cell r="I524">
            <v>0</v>
          </cell>
        </row>
        <row r="525"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105.65604687</v>
          </cell>
          <cell r="G525">
            <v>0</v>
          </cell>
          <cell r="H525">
            <v>0</v>
          </cell>
          <cell r="I525">
            <v>0</v>
          </cell>
        </row>
        <row r="526">
          <cell r="B526">
            <v>0</v>
          </cell>
          <cell r="C526">
            <v>30.480116450000001</v>
          </cell>
          <cell r="D526">
            <v>0</v>
          </cell>
          <cell r="E526">
            <v>0</v>
          </cell>
          <cell r="F526">
            <v>131.42739809</v>
          </cell>
          <cell r="G526">
            <v>0</v>
          </cell>
          <cell r="H526">
            <v>0</v>
          </cell>
          <cell r="I526">
            <v>0</v>
          </cell>
        </row>
        <row r="527">
          <cell r="B527">
            <v>0</v>
          </cell>
          <cell r="C527">
            <v>85.152299630000002</v>
          </cell>
          <cell r="D527">
            <v>0</v>
          </cell>
          <cell r="E527">
            <v>0</v>
          </cell>
          <cell r="F527">
            <v>99.999215230000004</v>
          </cell>
          <cell r="G527">
            <v>0</v>
          </cell>
          <cell r="H527">
            <v>0</v>
          </cell>
          <cell r="I527">
            <v>0</v>
          </cell>
        </row>
        <row r="528">
          <cell r="B528">
            <v>0</v>
          </cell>
          <cell r="C528">
            <v>80.107998350000003</v>
          </cell>
          <cell r="D528">
            <v>0</v>
          </cell>
          <cell r="E528">
            <v>70.55256605999999</v>
          </cell>
          <cell r="F528">
            <v>97.46831263</v>
          </cell>
          <cell r="G528">
            <v>0</v>
          </cell>
          <cell r="H528">
            <v>0</v>
          </cell>
          <cell r="I528">
            <v>0</v>
          </cell>
        </row>
        <row r="529">
          <cell r="B529">
            <v>0</v>
          </cell>
          <cell r="C529">
            <v>80.061872270000009</v>
          </cell>
          <cell r="D529">
            <v>0</v>
          </cell>
          <cell r="E529">
            <v>79.717227629999996</v>
          </cell>
          <cell r="F529">
            <v>108.82774718</v>
          </cell>
          <cell r="G529">
            <v>0</v>
          </cell>
          <cell r="H529">
            <v>0</v>
          </cell>
          <cell r="I529">
            <v>0</v>
          </cell>
        </row>
        <row r="530">
          <cell r="B530">
            <v>0</v>
          </cell>
          <cell r="C530">
            <v>80.046496910000002</v>
          </cell>
          <cell r="D530">
            <v>0</v>
          </cell>
          <cell r="E530">
            <v>79.661403239999999</v>
          </cell>
          <cell r="F530">
            <v>112.32694267000001</v>
          </cell>
          <cell r="G530">
            <v>0</v>
          </cell>
          <cell r="H530">
            <v>0</v>
          </cell>
          <cell r="I530">
            <v>0</v>
          </cell>
        </row>
        <row r="531">
          <cell r="B531">
            <v>0</v>
          </cell>
          <cell r="C531">
            <v>80.056195219999992</v>
          </cell>
          <cell r="D531">
            <v>0</v>
          </cell>
          <cell r="E531">
            <v>79.650995309999999</v>
          </cell>
          <cell r="F531">
            <v>121.45174596999999</v>
          </cell>
          <cell r="G531">
            <v>0</v>
          </cell>
          <cell r="H531">
            <v>0</v>
          </cell>
          <cell r="I531">
            <v>0</v>
          </cell>
        </row>
        <row r="532">
          <cell r="B532">
            <v>0</v>
          </cell>
          <cell r="C532">
            <v>80.085763220000004</v>
          </cell>
          <cell r="D532">
            <v>0</v>
          </cell>
          <cell r="E532">
            <v>79.647683700000002</v>
          </cell>
          <cell r="F532">
            <v>120.14744232999999</v>
          </cell>
          <cell r="G532">
            <v>55.415164369999999</v>
          </cell>
          <cell r="H532">
            <v>0</v>
          </cell>
          <cell r="I532">
            <v>0</v>
          </cell>
        </row>
        <row r="533">
          <cell r="B533">
            <v>2.7810480599999998</v>
          </cell>
          <cell r="C533">
            <v>80.082215050000002</v>
          </cell>
          <cell r="D533">
            <v>0</v>
          </cell>
          <cell r="E533">
            <v>79.653833829999996</v>
          </cell>
          <cell r="F533">
            <v>113.07170146999999</v>
          </cell>
          <cell r="G533">
            <v>110.21117480000001</v>
          </cell>
          <cell r="H533">
            <v>0</v>
          </cell>
          <cell r="I533">
            <v>0</v>
          </cell>
        </row>
        <row r="534">
          <cell r="B534">
            <v>79.759805549999996</v>
          </cell>
          <cell r="C534">
            <v>80.180853920000004</v>
          </cell>
          <cell r="D534">
            <v>74.557019809999986</v>
          </cell>
          <cell r="E534">
            <v>79.740882029999995</v>
          </cell>
          <cell r="F534">
            <v>128.23227992999998</v>
          </cell>
          <cell r="G534">
            <v>134.89111197999998</v>
          </cell>
          <cell r="H534">
            <v>0</v>
          </cell>
          <cell r="I534">
            <v>0</v>
          </cell>
        </row>
        <row r="535">
          <cell r="B535">
            <v>79.726452850000001</v>
          </cell>
          <cell r="C535">
            <v>80.174230679999994</v>
          </cell>
          <cell r="D535">
            <v>79.881862279999993</v>
          </cell>
          <cell r="E535">
            <v>79.72361432999999</v>
          </cell>
          <cell r="F535">
            <v>138.81750592999998</v>
          </cell>
          <cell r="G535">
            <v>121.0646417</v>
          </cell>
          <cell r="H535">
            <v>0</v>
          </cell>
          <cell r="I535">
            <v>0</v>
          </cell>
        </row>
        <row r="536">
          <cell r="B536">
            <v>79.72266814000001</v>
          </cell>
          <cell r="C536">
            <v>80.131416219999991</v>
          </cell>
          <cell r="D536">
            <v>79.911430269999997</v>
          </cell>
          <cell r="E536">
            <v>79.705400429999997</v>
          </cell>
          <cell r="F536">
            <v>139.84505308999999</v>
          </cell>
          <cell r="G536">
            <v>132.02739196000002</v>
          </cell>
          <cell r="H536">
            <v>0</v>
          </cell>
          <cell r="I536">
            <v>0</v>
          </cell>
        </row>
        <row r="537">
          <cell r="B537">
            <v>79.750107259999993</v>
          </cell>
          <cell r="C537">
            <v>80.126448789999998</v>
          </cell>
          <cell r="D537">
            <v>79.877367939999999</v>
          </cell>
          <cell r="E537">
            <v>79.70516388999998</v>
          </cell>
          <cell r="F537">
            <v>118.67318179999998</v>
          </cell>
          <cell r="G537">
            <v>140.85627872999999</v>
          </cell>
          <cell r="H537">
            <v>0</v>
          </cell>
          <cell r="I537">
            <v>0</v>
          </cell>
        </row>
        <row r="538">
          <cell r="B538">
            <v>79.740408940000009</v>
          </cell>
          <cell r="C538">
            <v>80.132362389999997</v>
          </cell>
          <cell r="D538">
            <v>40.389418599999999</v>
          </cell>
          <cell r="E538">
            <v>79.715808379999999</v>
          </cell>
          <cell r="F538">
            <v>117.98732246</v>
          </cell>
          <cell r="G538">
            <v>124.02167833999999</v>
          </cell>
          <cell r="H538">
            <v>0</v>
          </cell>
          <cell r="I538">
            <v>0</v>
          </cell>
        </row>
        <row r="539">
          <cell r="B539">
            <v>0.48018436000000003</v>
          </cell>
          <cell r="C539">
            <v>80.125739159999995</v>
          </cell>
          <cell r="D539">
            <v>0</v>
          </cell>
          <cell r="E539">
            <v>79.73969932</v>
          </cell>
          <cell r="F539">
            <v>128.19537904999999</v>
          </cell>
          <cell r="G539">
            <v>59.80104506</v>
          </cell>
          <cell r="H539">
            <v>0</v>
          </cell>
          <cell r="I539">
            <v>0</v>
          </cell>
        </row>
        <row r="547">
          <cell r="H547" t="str">
            <v>2402 MWh</v>
          </cell>
        </row>
        <row r="549">
          <cell r="H549" t="str">
            <v xml:space="preserve"> 661.2 GWh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820.71</v>
          </cell>
          <cell r="E612">
            <v>23.027950267777896</v>
          </cell>
        </row>
        <row r="613">
          <cell r="D613">
            <v>733.07</v>
          </cell>
          <cell r="E613">
            <v>19.878172187777977</v>
          </cell>
        </row>
        <row r="614">
          <cell r="D614">
            <v>685.17</v>
          </cell>
          <cell r="E614">
            <v>19.186744657777808</v>
          </cell>
        </row>
        <row r="615">
          <cell r="D615">
            <v>668.57</v>
          </cell>
          <cell r="E615">
            <v>18.72718770777783</v>
          </cell>
        </row>
        <row r="616">
          <cell r="D616">
            <v>667.05</v>
          </cell>
          <cell r="E616">
            <v>17.675886307777773</v>
          </cell>
        </row>
        <row r="617">
          <cell r="D617">
            <v>682.69</v>
          </cell>
          <cell r="E617">
            <v>14.4115012177773</v>
          </cell>
        </row>
        <row r="618">
          <cell r="D618">
            <v>779.23</v>
          </cell>
          <cell r="E618">
            <v>14.017403747777962</v>
          </cell>
        </row>
        <row r="619">
          <cell r="D619">
            <v>899.15</v>
          </cell>
          <cell r="E619">
            <v>14.974873457777448</v>
          </cell>
        </row>
        <row r="620">
          <cell r="D620">
            <v>1004.24</v>
          </cell>
          <cell r="E620">
            <v>19.597645317777733</v>
          </cell>
        </row>
        <row r="621">
          <cell r="D621">
            <v>1053.43</v>
          </cell>
          <cell r="E621">
            <v>22.751026047777941</v>
          </cell>
        </row>
        <row r="622">
          <cell r="D622">
            <v>1108.0999999999999</v>
          </cell>
          <cell r="E622">
            <v>23.133593507778187</v>
          </cell>
        </row>
        <row r="623">
          <cell r="D623">
            <v>1103.3900000000001</v>
          </cell>
          <cell r="E623">
            <v>23.370852097777743</v>
          </cell>
        </row>
        <row r="624">
          <cell r="D624">
            <v>1177.42</v>
          </cell>
          <cell r="E624">
            <v>22.62035139777754</v>
          </cell>
        </row>
        <row r="625">
          <cell r="D625">
            <v>1226.6199999999999</v>
          </cell>
          <cell r="E625">
            <v>23.257784667777742</v>
          </cell>
        </row>
        <row r="626">
          <cell r="D626">
            <v>1237.57</v>
          </cell>
          <cell r="E626">
            <v>20.240957657776789</v>
          </cell>
        </row>
        <row r="627">
          <cell r="D627">
            <v>1198.3699999999999</v>
          </cell>
          <cell r="E627">
            <v>20.832586557777404</v>
          </cell>
        </row>
        <row r="628">
          <cell r="D628">
            <v>1205.9000000000001</v>
          </cell>
          <cell r="E628">
            <v>23.948108417777576</v>
          </cell>
        </row>
        <row r="629">
          <cell r="D629">
            <v>1233.29</v>
          </cell>
          <cell r="E629">
            <v>31.820772067776943</v>
          </cell>
        </row>
        <row r="630">
          <cell r="D630">
            <v>1221.52</v>
          </cell>
          <cell r="E630">
            <v>32.549809077777581</v>
          </cell>
        </row>
        <row r="631">
          <cell r="D631">
            <v>1203.08</v>
          </cell>
          <cell r="E631">
            <v>25.500914737777293</v>
          </cell>
        </row>
        <row r="632">
          <cell r="D632">
            <v>1192.29</v>
          </cell>
          <cell r="E632">
            <v>25.155743577777685</v>
          </cell>
        </row>
        <row r="633">
          <cell r="D633">
            <v>1212.45</v>
          </cell>
          <cell r="E633">
            <v>22.874500057777595</v>
          </cell>
        </row>
        <row r="634">
          <cell r="D634">
            <v>1099.1500000000001</v>
          </cell>
          <cell r="E634">
            <v>31.566908107777635</v>
          </cell>
        </row>
        <row r="635">
          <cell r="D635">
            <v>948.74</v>
          </cell>
          <cell r="E635">
            <v>30.501410987777945</v>
          </cell>
        </row>
        <row r="636">
          <cell r="D636">
            <v>809.02</v>
          </cell>
          <cell r="E636">
            <v>20.227686147777263</v>
          </cell>
        </row>
        <row r="637">
          <cell r="D637">
            <v>744.35</v>
          </cell>
          <cell r="E637">
            <v>19.684232557777932</v>
          </cell>
        </row>
        <row r="638">
          <cell r="D638">
            <v>682.03</v>
          </cell>
          <cell r="E638">
            <v>18.251288937777758</v>
          </cell>
        </row>
        <row r="639">
          <cell r="D639">
            <v>671.74</v>
          </cell>
          <cell r="E639">
            <v>18.083465837777453</v>
          </cell>
        </row>
        <row r="640">
          <cell r="D640">
            <v>674.84</v>
          </cell>
          <cell r="E640">
            <v>17.130183647777699</v>
          </cell>
        </row>
        <row r="641">
          <cell r="D641">
            <v>690.06</v>
          </cell>
          <cell r="E641">
            <v>13.879562357778013</v>
          </cell>
        </row>
        <row r="642">
          <cell r="D642">
            <v>800.78</v>
          </cell>
          <cell r="E642">
            <v>13.041538377777897</v>
          </cell>
        </row>
        <row r="643">
          <cell r="D643">
            <v>925.97</v>
          </cell>
          <cell r="E643">
            <v>13.841477937777654</v>
          </cell>
        </row>
        <row r="644">
          <cell r="D644">
            <v>1029.3599999999999</v>
          </cell>
          <cell r="E644">
            <v>17.652231907777832</v>
          </cell>
        </row>
        <row r="645">
          <cell r="D645">
            <v>1049.7</v>
          </cell>
          <cell r="E645">
            <v>16.946692567777291</v>
          </cell>
        </row>
        <row r="646">
          <cell r="D646">
            <v>1060.31</v>
          </cell>
          <cell r="E646">
            <v>13.089760867778068</v>
          </cell>
        </row>
        <row r="647">
          <cell r="D647">
            <v>1077.3800000000001</v>
          </cell>
          <cell r="E647">
            <v>17.113624177777979</v>
          </cell>
        </row>
        <row r="648">
          <cell r="D648">
            <v>1057.95</v>
          </cell>
          <cell r="E648">
            <v>18.220973997777037</v>
          </cell>
        </row>
        <row r="649">
          <cell r="D649">
            <v>1046.1099999999999</v>
          </cell>
          <cell r="E649">
            <v>19.912005997777669</v>
          </cell>
        </row>
        <row r="650">
          <cell r="D650">
            <v>1061.0999999999999</v>
          </cell>
          <cell r="E650">
            <v>18.630070917777402</v>
          </cell>
        </row>
        <row r="651">
          <cell r="D651">
            <v>976.98</v>
          </cell>
          <cell r="E651">
            <v>18.577556097777801</v>
          </cell>
        </row>
        <row r="652">
          <cell r="D652">
            <v>953.7</v>
          </cell>
          <cell r="E652">
            <v>21.498819217777964</v>
          </cell>
        </row>
        <row r="653">
          <cell r="D653">
            <v>990.67</v>
          </cell>
          <cell r="E653">
            <v>32.029794497777857</v>
          </cell>
        </row>
        <row r="654">
          <cell r="D654">
            <v>1158.6099999999999</v>
          </cell>
          <cell r="E654">
            <v>34.905566837777769</v>
          </cell>
        </row>
        <row r="655">
          <cell r="D655">
            <v>1028.8400000000001</v>
          </cell>
          <cell r="E655">
            <v>33.402884967777254</v>
          </cell>
        </row>
        <row r="656">
          <cell r="D656">
            <v>1039.53</v>
          </cell>
          <cell r="E656">
            <v>31.692566397777455</v>
          </cell>
        </row>
        <row r="657">
          <cell r="D657">
            <v>1096.17</v>
          </cell>
          <cell r="E657">
            <v>29.385399797777609</v>
          </cell>
        </row>
        <row r="658">
          <cell r="D658">
            <v>985.37</v>
          </cell>
          <cell r="E658">
            <v>29.156829017777454</v>
          </cell>
        </row>
        <row r="659">
          <cell r="D659">
            <v>796.95</v>
          </cell>
          <cell r="E659">
            <v>26.0700280177781</v>
          </cell>
        </row>
        <row r="660">
          <cell r="D660">
            <v>761.68</v>
          </cell>
          <cell r="E660">
            <v>17.310312547777812</v>
          </cell>
        </row>
        <row r="661">
          <cell r="D661">
            <v>679.23</v>
          </cell>
          <cell r="E661">
            <v>24.480982297778041</v>
          </cell>
        </row>
        <row r="662">
          <cell r="D662">
            <v>635.75</v>
          </cell>
          <cell r="E662">
            <v>23.328904487777777</v>
          </cell>
        </row>
        <row r="663">
          <cell r="D663">
            <v>619.33000000000004</v>
          </cell>
          <cell r="E663">
            <v>22.737169057778033</v>
          </cell>
        </row>
        <row r="664">
          <cell r="D664">
            <v>617.22</v>
          </cell>
          <cell r="E664">
            <v>22.941647787777811</v>
          </cell>
        </row>
        <row r="665">
          <cell r="D665">
            <v>636.36</v>
          </cell>
          <cell r="E665">
            <v>20.973508617777952</v>
          </cell>
        </row>
        <row r="666">
          <cell r="D666">
            <v>718.31</v>
          </cell>
          <cell r="E666">
            <v>18.649494357777826</v>
          </cell>
        </row>
        <row r="667">
          <cell r="D667">
            <v>816.96</v>
          </cell>
          <cell r="E667">
            <v>15.31277928777763</v>
          </cell>
        </row>
        <row r="668">
          <cell r="D668">
            <v>926.37</v>
          </cell>
          <cell r="E668">
            <v>15.081701797777555</v>
          </cell>
        </row>
        <row r="669">
          <cell r="D669">
            <v>964.05</v>
          </cell>
          <cell r="E669">
            <v>14.164327007777842</v>
          </cell>
        </row>
        <row r="670">
          <cell r="D670">
            <v>947.29</v>
          </cell>
          <cell r="E670">
            <v>14.250916887778089</v>
          </cell>
        </row>
        <row r="671">
          <cell r="D671">
            <v>894.97</v>
          </cell>
          <cell r="E671">
            <v>16.333838257777529</v>
          </cell>
        </row>
        <row r="672">
          <cell r="D672">
            <v>887.79</v>
          </cell>
          <cell r="E672">
            <v>18.028401657777408</v>
          </cell>
        </row>
        <row r="673">
          <cell r="D673">
            <v>844.97</v>
          </cell>
          <cell r="E673">
            <v>19.299251847777896</v>
          </cell>
        </row>
        <row r="674">
          <cell r="D674">
            <v>861.33</v>
          </cell>
          <cell r="E674">
            <v>18.977319797777454</v>
          </cell>
        </row>
        <row r="675">
          <cell r="D675">
            <v>881.91</v>
          </cell>
          <cell r="E675">
            <v>19.955305277777825</v>
          </cell>
        </row>
        <row r="676">
          <cell r="D676">
            <v>902.08</v>
          </cell>
          <cell r="E676">
            <v>20.428230027777772</v>
          </cell>
        </row>
        <row r="677">
          <cell r="D677">
            <v>941.92</v>
          </cell>
          <cell r="E677">
            <v>27.412689267777978</v>
          </cell>
        </row>
        <row r="678">
          <cell r="D678">
            <v>989.92</v>
          </cell>
          <cell r="E678">
            <v>30.214124227778257</v>
          </cell>
        </row>
        <row r="679">
          <cell r="D679">
            <v>1020.5</v>
          </cell>
          <cell r="E679">
            <v>25.469232977777665</v>
          </cell>
        </row>
        <row r="680">
          <cell r="D680">
            <v>1052.5</v>
          </cell>
          <cell r="E680">
            <v>26.512084447777625</v>
          </cell>
        </row>
        <row r="681">
          <cell r="D681">
            <v>1050.5999999999999</v>
          </cell>
          <cell r="E681">
            <v>24.987949397777356</v>
          </cell>
        </row>
        <row r="682">
          <cell r="D682">
            <v>959.45</v>
          </cell>
          <cell r="E682">
            <v>22.019029157778277</v>
          </cell>
        </row>
        <row r="683">
          <cell r="D683">
            <v>818.63</v>
          </cell>
          <cell r="E683">
            <v>25.253226607778288</v>
          </cell>
        </row>
        <row r="684">
          <cell r="D684">
            <v>721.65</v>
          </cell>
          <cell r="E684">
            <v>26.138552887778019</v>
          </cell>
        </row>
        <row r="685">
          <cell r="D685">
            <v>663.9</v>
          </cell>
          <cell r="E685">
            <v>24.53659815777803</v>
          </cell>
        </row>
        <row r="686">
          <cell r="D686">
            <v>631.57000000000005</v>
          </cell>
          <cell r="E686">
            <v>19.415550587777602</v>
          </cell>
        </row>
        <row r="687">
          <cell r="D687">
            <v>615.22</v>
          </cell>
          <cell r="E687">
            <v>17.004629497777842</v>
          </cell>
        </row>
        <row r="688">
          <cell r="D688">
            <v>622.36</v>
          </cell>
          <cell r="E688">
            <v>17.441057337778034</v>
          </cell>
        </row>
        <row r="689">
          <cell r="D689">
            <v>627.77</v>
          </cell>
          <cell r="E689">
            <v>20.239730317777571</v>
          </cell>
        </row>
        <row r="690">
          <cell r="D690">
            <v>725.29</v>
          </cell>
          <cell r="E690">
            <v>18.618144527777986</v>
          </cell>
        </row>
        <row r="691">
          <cell r="D691">
            <v>829.87</v>
          </cell>
          <cell r="E691">
            <v>17.759055067777467</v>
          </cell>
        </row>
        <row r="692">
          <cell r="D692">
            <v>893.95</v>
          </cell>
          <cell r="E692">
            <v>20.244017687777841</v>
          </cell>
        </row>
        <row r="693">
          <cell r="D693">
            <v>912.51</v>
          </cell>
          <cell r="E693">
            <v>20.908313957777409</v>
          </cell>
        </row>
        <row r="694">
          <cell r="D694">
            <v>900.88</v>
          </cell>
          <cell r="E694">
            <v>23.67941013777795</v>
          </cell>
        </row>
        <row r="695">
          <cell r="D695">
            <v>898.65</v>
          </cell>
          <cell r="E695">
            <v>18.932385017777733</v>
          </cell>
        </row>
        <row r="696">
          <cell r="D696">
            <v>914.91</v>
          </cell>
          <cell r="E696">
            <v>18.833346617778716</v>
          </cell>
        </row>
        <row r="697">
          <cell r="D697">
            <v>948.87</v>
          </cell>
          <cell r="E697">
            <v>18.135857987778081</v>
          </cell>
        </row>
        <row r="698">
          <cell r="D698">
            <v>937.21</v>
          </cell>
          <cell r="E698">
            <v>17.375436097777538</v>
          </cell>
        </row>
        <row r="699">
          <cell r="D699">
            <v>909.99</v>
          </cell>
          <cell r="E699">
            <v>16.499566767777196</v>
          </cell>
        </row>
        <row r="700">
          <cell r="D700">
            <v>904.74</v>
          </cell>
          <cell r="E700">
            <v>18.446771047777702</v>
          </cell>
        </row>
        <row r="701">
          <cell r="D701">
            <v>971.3</v>
          </cell>
          <cell r="E701">
            <v>23.739829707777744</v>
          </cell>
        </row>
        <row r="702">
          <cell r="D702">
            <v>1020.82</v>
          </cell>
          <cell r="E702">
            <v>26.901464707778132</v>
          </cell>
        </row>
        <row r="703">
          <cell r="D703">
            <v>1033.6300000000001</v>
          </cell>
          <cell r="E703">
            <v>27.0065558777776</v>
          </cell>
        </row>
        <row r="704">
          <cell r="D704">
            <v>1058.5999999999999</v>
          </cell>
          <cell r="E704">
            <v>27.208783417778022</v>
          </cell>
        </row>
        <row r="705">
          <cell r="D705">
            <v>1053.8599999999999</v>
          </cell>
          <cell r="E705">
            <v>24.835615057777659</v>
          </cell>
        </row>
        <row r="706">
          <cell r="D706">
            <v>952.21</v>
          </cell>
          <cell r="E706">
            <v>25.502122067778373</v>
          </cell>
        </row>
        <row r="707">
          <cell r="D707">
            <v>810.99</v>
          </cell>
          <cell r="E707">
            <v>25.246679397777939</v>
          </cell>
        </row>
        <row r="708">
          <cell r="D708">
            <v>724.06</v>
          </cell>
          <cell r="E708">
            <v>19.256929737777455</v>
          </cell>
        </row>
        <row r="709">
          <cell r="D709">
            <v>654.39</v>
          </cell>
          <cell r="E709">
            <v>16.4681573577775</v>
          </cell>
        </row>
        <row r="710">
          <cell r="D710">
            <v>615.51</v>
          </cell>
          <cell r="E710">
            <v>16.484331837777745</v>
          </cell>
        </row>
        <row r="711">
          <cell r="D711">
            <v>612.25</v>
          </cell>
          <cell r="E711">
            <v>16.121446897777787</v>
          </cell>
        </row>
        <row r="712">
          <cell r="D712">
            <v>606.53</v>
          </cell>
          <cell r="E712">
            <v>17.415459147777597</v>
          </cell>
        </row>
        <row r="713">
          <cell r="D713">
            <v>619.70000000000005</v>
          </cell>
          <cell r="E713">
            <v>17.923508897777879</v>
          </cell>
        </row>
        <row r="714">
          <cell r="D714">
            <v>692.79</v>
          </cell>
          <cell r="E714">
            <v>20.107190837777694</v>
          </cell>
        </row>
        <row r="715">
          <cell r="D715">
            <v>775.7</v>
          </cell>
          <cell r="E715">
            <v>17.012433737777769</v>
          </cell>
        </row>
        <row r="716">
          <cell r="D716">
            <v>846.71</v>
          </cell>
          <cell r="E716">
            <v>17.678467417777483</v>
          </cell>
        </row>
        <row r="717">
          <cell r="D717">
            <v>875.37</v>
          </cell>
          <cell r="E717">
            <v>15.732665817777388</v>
          </cell>
        </row>
        <row r="718">
          <cell r="D718">
            <v>910.71</v>
          </cell>
          <cell r="E718">
            <v>16.262576487777778</v>
          </cell>
        </row>
        <row r="719">
          <cell r="D719">
            <v>937.19</v>
          </cell>
          <cell r="E719">
            <v>17.23092570777726</v>
          </cell>
        </row>
        <row r="720">
          <cell r="D720">
            <v>920.48</v>
          </cell>
          <cell r="E720">
            <v>19.214638287777234</v>
          </cell>
        </row>
        <row r="721">
          <cell r="D721">
            <v>945.17</v>
          </cell>
          <cell r="E721">
            <v>19.548041347777826</v>
          </cell>
        </row>
        <row r="722">
          <cell r="D722">
            <v>942.94</v>
          </cell>
          <cell r="E722">
            <v>20.011227087778252</v>
          </cell>
        </row>
        <row r="723">
          <cell r="D723">
            <v>908.38</v>
          </cell>
          <cell r="E723">
            <v>21.843133707777724</v>
          </cell>
        </row>
        <row r="724">
          <cell r="D724">
            <v>909.39</v>
          </cell>
          <cell r="E724">
            <v>22.638105237777836</v>
          </cell>
        </row>
        <row r="725">
          <cell r="D725">
            <v>958.44</v>
          </cell>
          <cell r="E725">
            <v>26.726152887778426</v>
          </cell>
        </row>
        <row r="726">
          <cell r="D726">
            <v>994.98</v>
          </cell>
          <cell r="E726">
            <v>20.943122277777547</v>
          </cell>
        </row>
        <row r="727">
          <cell r="D727">
            <v>1034.92</v>
          </cell>
          <cell r="E727">
            <v>18.3261959577776</v>
          </cell>
        </row>
        <row r="728">
          <cell r="D728">
            <v>1055.3</v>
          </cell>
          <cell r="E728">
            <v>19.538464727778774</v>
          </cell>
        </row>
        <row r="729">
          <cell r="D729">
            <v>1056.1400000000001</v>
          </cell>
          <cell r="E729">
            <v>18.21749264777759</v>
          </cell>
        </row>
        <row r="730">
          <cell r="D730">
            <v>951.01</v>
          </cell>
          <cell r="E730">
            <v>27.440144437777917</v>
          </cell>
        </row>
        <row r="731">
          <cell r="D731">
            <v>820.57</v>
          </cell>
          <cell r="E731">
            <v>27.933529357777616</v>
          </cell>
        </row>
        <row r="732">
          <cell r="D732">
            <v>717.85</v>
          </cell>
          <cell r="E732">
            <v>14.519272437778227</v>
          </cell>
        </row>
        <row r="733">
          <cell r="D733">
            <v>645.08000000000004</v>
          </cell>
          <cell r="E733">
            <v>12.691329247778071</v>
          </cell>
        </row>
        <row r="734">
          <cell r="D734">
            <v>606.53</v>
          </cell>
          <cell r="E734">
            <v>13.131287067777635</v>
          </cell>
        </row>
        <row r="735">
          <cell r="D735">
            <v>563.99</v>
          </cell>
          <cell r="E735">
            <v>12.377754237777935</v>
          </cell>
        </row>
        <row r="736">
          <cell r="D736">
            <v>564.11</v>
          </cell>
          <cell r="E736">
            <v>12.753685117777991</v>
          </cell>
        </row>
        <row r="737">
          <cell r="D737">
            <v>567.23</v>
          </cell>
          <cell r="E737">
            <v>12.984619327778091</v>
          </cell>
        </row>
        <row r="738">
          <cell r="D738">
            <v>624.84</v>
          </cell>
          <cell r="E738">
            <v>15.24215378777842</v>
          </cell>
        </row>
        <row r="739">
          <cell r="D739">
            <v>684.54</v>
          </cell>
          <cell r="E739">
            <v>23.147793717777631</v>
          </cell>
        </row>
        <row r="740">
          <cell r="D740">
            <v>805.11</v>
          </cell>
          <cell r="E740">
            <v>26.099420347777823</v>
          </cell>
        </row>
        <row r="741">
          <cell r="D741">
            <v>929.34</v>
          </cell>
          <cell r="E741">
            <v>26.36596579777779</v>
          </cell>
        </row>
        <row r="742">
          <cell r="D742">
            <v>968.34</v>
          </cell>
          <cell r="E742">
            <v>27.713029257777634</v>
          </cell>
        </row>
        <row r="743">
          <cell r="D743">
            <v>965.99</v>
          </cell>
          <cell r="E743">
            <v>31.282687637777371</v>
          </cell>
        </row>
        <row r="744">
          <cell r="D744">
            <v>983.63</v>
          </cell>
          <cell r="E744">
            <v>28.961318087778636</v>
          </cell>
        </row>
        <row r="745">
          <cell r="D745">
            <v>965.69</v>
          </cell>
          <cell r="E745">
            <v>23.784794107777088</v>
          </cell>
        </row>
        <row r="746">
          <cell r="D746">
            <v>959.36</v>
          </cell>
          <cell r="E746">
            <v>20.958296197778282</v>
          </cell>
        </row>
        <row r="747">
          <cell r="D747">
            <v>961.71</v>
          </cell>
          <cell r="E747">
            <v>18.75431182777811</v>
          </cell>
        </row>
        <row r="748">
          <cell r="D748">
            <v>845.12</v>
          </cell>
          <cell r="E748">
            <v>18.506743327777485</v>
          </cell>
        </row>
        <row r="749">
          <cell r="D749">
            <v>917.78</v>
          </cell>
          <cell r="E749">
            <v>22.274037717777219</v>
          </cell>
        </row>
        <row r="750">
          <cell r="D750">
            <v>990.44</v>
          </cell>
          <cell r="E750">
            <v>18.597294767777157</v>
          </cell>
        </row>
        <row r="751">
          <cell r="D751">
            <v>1034.32</v>
          </cell>
          <cell r="E751">
            <v>20.148826747776866</v>
          </cell>
        </row>
        <row r="752">
          <cell r="D752">
            <v>1056.32</v>
          </cell>
          <cell r="E752">
            <v>20.009340827778487</v>
          </cell>
        </row>
        <row r="753">
          <cell r="D753">
            <v>1078.26</v>
          </cell>
          <cell r="E753">
            <v>18.545709817778288</v>
          </cell>
        </row>
        <row r="754">
          <cell r="D754">
            <v>972.79</v>
          </cell>
          <cell r="E754">
            <v>22.482542557777379</v>
          </cell>
        </row>
        <row r="755">
          <cell r="D755">
            <v>826.13</v>
          </cell>
          <cell r="E755">
            <v>20.418408857777877</v>
          </cell>
        </row>
        <row r="756">
          <cell r="D756">
            <v>726.22</v>
          </cell>
          <cell r="E756">
            <v>15.985976457778065</v>
          </cell>
        </row>
        <row r="757">
          <cell r="D757">
            <v>656</v>
          </cell>
          <cell r="E757">
            <v>13.966939277777783</v>
          </cell>
        </row>
        <row r="758">
          <cell r="D758">
            <v>617.75</v>
          </cell>
          <cell r="E758">
            <v>13.216094717777992</v>
          </cell>
        </row>
        <row r="759">
          <cell r="D759">
            <v>596.94000000000005</v>
          </cell>
          <cell r="E759">
            <v>13.357306007778107</v>
          </cell>
        </row>
        <row r="760">
          <cell r="D760">
            <v>593.78</v>
          </cell>
          <cell r="E760">
            <v>13.486955797778023</v>
          </cell>
        </row>
        <row r="761">
          <cell r="D761">
            <v>618.11</v>
          </cell>
          <cell r="E761">
            <v>13.009057497778258</v>
          </cell>
        </row>
        <row r="762">
          <cell r="D762">
            <v>693.4</v>
          </cell>
          <cell r="E762">
            <v>14.732554547777568</v>
          </cell>
        </row>
        <row r="763">
          <cell r="D763">
            <v>803.8</v>
          </cell>
          <cell r="E763">
            <v>18.126831447777704</v>
          </cell>
        </row>
        <row r="764">
          <cell r="D764">
            <v>892.91</v>
          </cell>
          <cell r="E764">
            <v>22.446908517778184</v>
          </cell>
        </row>
        <row r="765">
          <cell r="D765">
            <v>918.82</v>
          </cell>
          <cell r="E765">
            <v>24.703242317777494</v>
          </cell>
        </row>
        <row r="766">
          <cell r="D766">
            <v>908.09</v>
          </cell>
          <cell r="E766">
            <v>27.442497697777753</v>
          </cell>
        </row>
        <row r="767">
          <cell r="D767">
            <v>935.84</v>
          </cell>
          <cell r="E767">
            <v>29.784795697777326</v>
          </cell>
        </row>
        <row r="768">
          <cell r="D768">
            <v>967.75</v>
          </cell>
          <cell r="E768">
            <v>28.730684447778003</v>
          </cell>
        </row>
        <row r="769">
          <cell r="D769">
            <v>999.57</v>
          </cell>
          <cell r="E769">
            <v>23.640712657777613</v>
          </cell>
        </row>
        <row r="770">
          <cell r="D770">
            <v>995.55</v>
          </cell>
          <cell r="E770">
            <v>22.26627251777677</v>
          </cell>
        </row>
        <row r="771">
          <cell r="D771">
            <v>993.02</v>
          </cell>
          <cell r="E771">
            <v>17.599854977777795</v>
          </cell>
        </row>
        <row r="772">
          <cell r="D772">
            <v>998.93</v>
          </cell>
          <cell r="E772">
            <v>20.15647603777802</v>
          </cell>
        </row>
        <row r="773">
          <cell r="D773">
            <v>1032.04</v>
          </cell>
          <cell r="E773">
            <v>19.829566267777864</v>
          </cell>
        </row>
        <row r="774">
          <cell r="D774">
            <v>1075.03</v>
          </cell>
          <cell r="E774">
            <v>20.819001647777441</v>
          </cell>
        </row>
        <row r="775">
          <cell r="D775">
            <v>1062.5</v>
          </cell>
          <cell r="E775">
            <v>17.5760397877782</v>
          </cell>
        </row>
        <row r="776">
          <cell r="D776">
            <v>1059.5899999999999</v>
          </cell>
          <cell r="E776">
            <v>16.790135197778</v>
          </cell>
        </row>
        <row r="777">
          <cell r="D777">
            <v>1062.78</v>
          </cell>
          <cell r="E777">
            <v>16.43669237777749</v>
          </cell>
        </row>
        <row r="778">
          <cell r="D778">
            <v>969.19</v>
          </cell>
          <cell r="E778">
            <v>20.551029517777806</v>
          </cell>
        </row>
        <row r="779">
          <cell r="D779">
            <v>828.51</v>
          </cell>
          <cell r="E779">
            <v>17.585468977777396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21/07/2025</v>
          </cell>
          <cell r="C852" t="str">
            <v>22/07/2025</v>
          </cell>
          <cell r="D852" t="str">
            <v>23/07/2025</v>
          </cell>
          <cell r="E852" t="str">
            <v>24/07/2025</v>
          </cell>
          <cell r="F852" t="str">
            <v>25/07/2025</v>
          </cell>
          <cell r="G852" t="str">
            <v>26/07/2025</v>
          </cell>
          <cell r="H852" t="str">
            <v>27/07/2025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>
        <row r="10">
          <cell r="E10">
            <v>284.55</v>
          </cell>
        </row>
        <row r="11">
          <cell r="E11">
            <v>212.61</v>
          </cell>
        </row>
        <row r="12">
          <cell r="E12">
            <v>155.47999999999999</v>
          </cell>
        </row>
        <row r="13">
          <cell r="E13">
            <v>135.11000000000001</v>
          </cell>
        </row>
        <row r="14">
          <cell r="E14">
            <v>132.88999999999999</v>
          </cell>
        </row>
        <row r="15">
          <cell r="E15">
            <v>150.72</v>
          </cell>
        </row>
        <row r="16">
          <cell r="E16">
            <v>265.94</v>
          </cell>
        </row>
        <row r="17">
          <cell r="E17">
            <v>382.75</v>
          </cell>
        </row>
        <row r="18">
          <cell r="E18">
            <v>383.43</v>
          </cell>
        </row>
        <row r="19">
          <cell r="E19">
            <v>480.33</v>
          </cell>
        </row>
        <row r="20">
          <cell r="E20">
            <v>546.64</v>
          </cell>
        </row>
        <row r="21">
          <cell r="E21">
            <v>500.01</v>
          </cell>
        </row>
        <row r="22">
          <cell r="E22">
            <v>550.84</v>
          </cell>
        </row>
        <row r="23">
          <cell r="E23">
            <v>572.53</v>
          </cell>
        </row>
        <row r="24">
          <cell r="E24">
            <v>565.34</v>
          </cell>
        </row>
        <row r="25">
          <cell r="E25">
            <v>645.21</v>
          </cell>
        </row>
        <row r="26">
          <cell r="E26">
            <v>639.55999999999995</v>
          </cell>
        </row>
        <row r="27">
          <cell r="E27">
            <v>676.2</v>
          </cell>
        </row>
        <row r="28">
          <cell r="E28">
            <v>1010.72</v>
          </cell>
        </row>
        <row r="29">
          <cell r="E29">
            <v>976.54</v>
          </cell>
        </row>
        <row r="30">
          <cell r="E30">
            <v>984.66</v>
          </cell>
        </row>
        <row r="31">
          <cell r="E31">
            <v>957.79</v>
          </cell>
        </row>
        <row r="32">
          <cell r="E32">
            <v>629.23</v>
          </cell>
        </row>
        <row r="33">
          <cell r="E33">
            <v>440.89</v>
          </cell>
        </row>
      </sheetData>
      <sheetData sheetId="4">
        <row r="16">
          <cell r="B16">
            <v>70</v>
          </cell>
          <cell r="C16">
            <v>75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145</v>
          </cell>
        </row>
        <row r="17">
          <cell r="B17">
            <v>70</v>
          </cell>
          <cell r="C17">
            <v>75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145</v>
          </cell>
        </row>
        <row r="18">
          <cell r="B18">
            <v>70</v>
          </cell>
          <cell r="C18">
            <v>75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145</v>
          </cell>
        </row>
        <row r="19">
          <cell r="B19">
            <v>70</v>
          </cell>
          <cell r="C19">
            <v>75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145</v>
          </cell>
        </row>
        <row r="20">
          <cell r="B20">
            <v>70</v>
          </cell>
          <cell r="C20">
            <v>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145</v>
          </cell>
        </row>
        <row r="21">
          <cell r="B21">
            <v>70</v>
          </cell>
          <cell r="C21">
            <v>75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145</v>
          </cell>
        </row>
        <row r="22">
          <cell r="B22">
            <v>75</v>
          </cell>
          <cell r="C22">
            <v>70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145</v>
          </cell>
        </row>
        <row r="23">
          <cell r="B23">
            <v>75</v>
          </cell>
          <cell r="C23">
            <v>70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145</v>
          </cell>
        </row>
        <row r="24">
          <cell r="B24">
            <v>75</v>
          </cell>
          <cell r="C24">
            <v>70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145</v>
          </cell>
        </row>
        <row r="25">
          <cell r="B25">
            <v>75</v>
          </cell>
          <cell r="C25">
            <v>70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145</v>
          </cell>
        </row>
        <row r="26">
          <cell r="B26">
            <v>75</v>
          </cell>
          <cell r="C26">
            <v>70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145</v>
          </cell>
        </row>
        <row r="27">
          <cell r="B27">
            <v>75</v>
          </cell>
          <cell r="C27">
            <v>70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145</v>
          </cell>
        </row>
        <row r="28">
          <cell r="B28">
            <v>75</v>
          </cell>
          <cell r="C28">
            <v>70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145</v>
          </cell>
        </row>
        <row r="29">
          <cell r="B29">
            <v>75</v>
          </cell>
          <cell r="C29">
            <v>70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145</v>
          </cell>
        </row>
        <row r="30">
          <cell r="B30">
            <v>75</v>
          </cell>
          <cell r="C30">
            <v>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145</v>
          </cell>
        </row>
        <row r="31">
          <cell r="B31">
            <v>75</v>
          </cell>
          <cell r="C31">
            <v>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145</v>
          </cell>
        </row>
        <row r="32">
          <cell r="B32">
            <v>75</v>
          </cell>
          <cell r="C32">
            <v>70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145</v>
          </cell>
        </row>
        <row r="33">
          <cell r="B33">
            <v>75</v>
          </cell>
          <cell r="C33">
            <v>70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145</v>
          </cell>
        </row>
        <row r="34">
          <cell r="B34">
            <v>75</v>
          </cell>
          <cell r="C34">
            <v>70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145</v>
          </cell>
        </row>
        <row r="35">
          <cell r="B35">
            <v>75</v>
          </cell>
          <cell r="C35">
            <v>70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145</v>
          </cell>
        </row>
        <row r="36">
          <cell r="B36">
            <v>75</v>
          </cell>
          <cell r="C36">
            <v>70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145</v>
          </cell>
        </row>
        <row r="37">
          <cell r="B37">
            <v>75</v>
          </cell>
          <cell r="C37">
            <v>70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145</v>
          </cell>
        </row>
        <row r="38">
          <cell r="B38">
            <v>70</v>
          </cell>
          <cell r="C38">
            <v>75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145</v>
          </cell>
        </row>
        <row r="39">
          <cell r="B39">
            <v>70</v>
          </cell>
          <cell r="C39">
            <v>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145</v>
          </cell>
        </row>
        <row r="40">
          <cell r="B40">
            <v>73.333333333333329</v>
          </cell>
          <cell r="C40">
            <v>71.666666666666671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145</v>
          </cell>
        </row>
        <row r="217">
          <cell r="B217" t="str">
            <v>21/07/2025</v>
          </cell>
          <cell r="C217" t="str">
            <v>22/07/2025</v>
          </cell>
          <cell r="D217" t="str">
            <v>23/07/2025</v>
          </cell>
          <cell r="E217" t="str">
            <v>24/07/2025</v>
          </cell>
          <cell r="F217" t="str">
            <v>25/07/2025</v>
          </cell>
          <cell r="G217" t="str">
            <v>26/07/2025</v>
          </cell>
          <cell r="H217" t="str">
            <v>27/07/2025</v>
          </cell>
        </row>
        <row r="218">
          <cell r="B218">
            <v>11</v>
          </cell>
          <cell r="C218">
            <v>11</v>
          </cell>
          <cell r="D218">
            <v>11</v>
          </cell>
          <cell r="E218">
            <v>11</v>
          </cell>
          <cell r="F218">
            <v>11</v>
          </cell>
          <cell r="G218">
            <v>11</v>
          </cell>
          <cell r="H218">
            <v>11</v>
          </cell>
        </row>
        <row r="219">
          <cell r="B219">
            <v>28</v>
          </cell>
          <cell r="C219">
            <v>28</v>
          </cell>
          <cell r="D219">
            <v>28</v>
          </cell>
          <cell r="E219">
            <v>28</v>
          </cell>
          <cell r="F219">
            <v>28</v>
          </cell>
          <cell r="G219">
            <v>28</v>
          </cell>
          <cell r="H219">
            <v>28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kime AL"/>
      <sheetName val="Publikime EN"/>
      <sheetName val="Info "/>
      <sheetName val="D-1"/>
      <sheetName val="W-1"/>
    </sheetNames>
    <sheetDataSet>
      <sheetData sheetId="0" refreshError="1">
        <row r="2">
          <cell r="B2">
            <v>44867</v>
          </cell>
        </row>
        <row r="40">
          <cell r="D40">
            <v>1</v>
          </cell>
          <cell r="E40">
            <v>2</v>
          </cell>
          <cell r="F40">
            <v>3</v>
          </cell>
          <cell r="G40">
            <v>4</v>
          </cell>
        </row>
        <row r="154">
          <cell r="H154">
            <v>1150000</v>
          </cell>
        </row>
        <row r="343">
          <cell r="E343" t="str">
            <v>N/a</v>
          </cell>
        </row>
        <row r="344">
          <cell r="E344" t="str">
            <v>N/a</v>
          </cell>
        </row>
        <row r="345">
          <cell r="E345" t="str">
            <v>N/a</v>
          </cell>
        </row>
        <row r="346">
          <cell r="E346" t="str">
            <v>N/a</v>
          </cell>
        </row>
        <row r="347">
          <cell r="E347" t="str">
            <v>N/a</v>
          </cell>
        </row>
        <row r="348">
          <cell r="E348" t="str">
            <v>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9" xr:uid="{EDDAAF91-E9FA-4206-87AE-52558783C102}" name="Table41" displayName="Table41" ref="A543:I544" totalsRowShown="0" headerRowDxfId="672" dataDxfId="670" headerRowBorderDxfId="671" tableBorderDxfId="669" totalsRowBorderDxfId="668">
  <tableColumns count="9">
    <tableColumn id="1" xr3:uid="{89887CDC-D789-4D68-8F97-102EDF284E38}" name=" " dataDxfId="667"/>
    <tableColumn id="2" xr3:uid="{6A596DC7-6B6C-40E7-85D5-B150A2C3221C}" name="Fierze 1" dataDxfId="666"/>
    <tableColumn id="3" xr3:uid="{43909CEF-CC93-4CAC-8080-DAB98194D4A9}" name="Fierze 2" dataDxfId="665"/>
    <tableColumn id="4" xr3:uid="{ACC55F0D-ED85-495C-898C-2F3E2E99D1C1}" name="Fierze 3" dataDxfId="664"/>
    <tableColumn id="5" xr3:uid="{5955E44B-DB1E-403E-8A1A-639E56EB08EC}" name="Fierze 4" dataDxfId="663"/>
    <tableColumn id="6" xr3:uid="{873D05C8-C964-4FFA-AFA6-A54E48BF080C}" name="Koman 1" dataDxfId="662"/>
    <tableColumn id="7" xr3:uid="{B4DE7E9D-171E-46E1-9864-281BBA52C123}" name="Koman 2" dataDxfId="661"/>
    <tableColumn id="8" xr3:uid="{B399C7C8-8330-4671-816A-9B3DDB5F9F50}" name="Koman 3" dataDxfId="660"/>
    <tableColumn id="9" xr3:uid="{1644FF88-8076-4CC8-B203-E544861B16E7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8" xr:uid="{2B93C67B-64D3-4A98-B871-BE616C11D2D2}" name="Table127" displayName="Table127" ref="A853:H855" headerRowCount="0" totalsRowShown="0" headerRowDxfId="564" dataDxfId="562" headerRowBorderDxfId="563" tableBorderDxfId="561" totalsRowBorderDxfId="560">
  <tableColumns count="8">
    <tableColumn id="1" xr3:uid="{C09717C5-891F-4C46-90F5-D1C5627A552F}" name="Data" headerRowDxfId="559" dataDxfId="558"/>
    <tableColumn id="2" xr3:uid="{5F136B5A-609B-4B26-87E8-1BFA8AEC4735}" name="10-26-2020" headerRowDxfId="557" dataDxfId="556"/>
    <tableColumn id="3" xr3:uid="{E2CB2D5B-7EE0-4BBB-8C5A-03374541A007}" name="10-27-2020" headerRowDxfId="555" dataDxfId="554"/>
    <tableColumn id="4" xr3:uid="{F52D1DEF-F60E-4292-8BF5-1CB6704795FD}" name="10-28-2020" headerRowDxfId="553" dataDxfId="552"/>
    <tableColumn id="5" xr3:uid="{397C11EB-5B40-4F5C-B7E1-17E2D4DDC569}" name="10-29-2020" headerRowDxfId="551" dataDxfId="550"/>
    <tableColumn id="6" xr3:uid="{FAB603FF-7EDF-4F76-8933-24B10EDA4414}" name="10-30-2020" headerRowDxfId="549" dataDxfId="548"/>
    <tableColumn id="7" xr3:uid="{E5B9E7CE-B386-48D4-93FD-B22EFCBDCC0F}" name="10-31-2020" headerRowDxfId="547" dataDxfId="546"/>
    <tableColumn id="8" xr3:uid="{A1BBD429-B404-41B4-95D7-5A1B1CE61235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9" xr:uid="{C88E3D52-DFDF-4805-B811-76687428EA9D}" name="Table6" displayName="Table6" ref="C811:E823" totalsRowShown="0" headerRowDxfId="543" dataDxfId="541" headerRowBorderDxfId="542" tableBorderDxfId="540" totalsRowBorderDxfId="539">
  <autoFilter ref="C811:E823" xr:uid="{C88E3D52-DFDF-4805-B811-76687428EA9D}"/>
  <tableColumns count="3">
    <tableColumn id="1" xr3:uid="{E24248FA-98D3-4AFD-BBD0-E815D5760488}" name="Muaji" dataDxfId="538"/>
    <tableColumn id="2" xr3:uid="{3E87783B-9B15-4F24-894F-CDA3BA1DA2DF}" name="Ngarkesa Mes." dataDxfId="537"/>
    <tableColumn id="3" xr3:uid="{DD89205E-BE5C-468F-B8F3-3D342FF58BC9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0" xr:uid="{1D3051CC-E65A-4DB7-B008-77CB1D33752D}" name="Table5" displayName="Table5" ref="C611:E779" totalsRowShown="0" headerRowDxfId="535" headerRowBorderDxfId="534" tableBorderDxfId="533" totalsRowBorderDxfId="532">
  <autoFilter ref="C611:E779" xr:uid="{1D3051CC-E65A-4DB7-B008-77CB1D33752D}"/>
  <tableColumns count="3">
    <tableColumn id="1" xr3:uid="{B63F5736-EE6C-4B36-A629-CB7BC5391E65}" name="Ora" dataDxfId="531"/>
    <tableColumn id="2" xr3:uid="{6742173C-33A9-4CD6-AC0B-B6D62E902546}" name="Ngarkesa (MWh)" dataDxfId="530"/>
    <tableColumn id="3" xr3:uid="{E4D95B77-7395-49C4-A8FA-40C9B316D315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1" xr:uid="{B14E8EE1-3FB2-4F9E-8924-6C7D44443B30}" name="Table2" displayName="Table2" ref="A556:H581" totalsRowShown="0" headerRowDxfId="528" dataDxfId="526" headerRowBorderDxfId="527" tableBorderDxfId="525" totalsRowBorderDxfId="524">
  <autoFilter ref="A556:H581" xr:uid="{B14E8EE1-3FB2-4F9E-8924-6C7D44443B30}"/>
  <tableColumns count="8">
    <tableColumn id="1" xr3:uid="{A69E7BA3-EF0C-405B-A8AB-177736A83E65}" name="Ora" dataDxfId="523"/>
    <tableColumn id="2" xr3:uid="{13D1EEC7-14C4-46C6-A478-3158814191FF}" name="aFRR+" dataDxfId="522"/>
    <tableColumn id="3" xr3:uid="{3F215720-0597-4047-91A0-33C278906B6A}" name="aFRR-" dataDxfId="521"/>
    <tableColumn id="4" xr3:uid="{E216CF6C-7A5B-4904-8095-74EB7662C398}" name="mFRR+" dataDxfId="520"/>
    <tableColumn id="5" xr3:uid="{138412E6-E6ED-424F-B660-3E64293A4E53}" name="mFRR-" dataDxfId="519"/>
    <tableColumn id="6" xr3:uid="{0FC8DBD9-3A41-4429-B35D-9D1CE2388733}" name="RR+" dataDxfId="518"/>
    <tableColumn id="7" xr3:uid="{2D23AD74-0B72-4A6E-A6F7-6D72E474D767}" name="RR-" dataDxfId="517"/>
    <tableColumn id="8" xr3:uid="{55AFF831-7087-483F-8A7F-8EC442527223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2" xr:uid="{3CB375E6-DABC-4ECE-96F2-DC33EC9A687E}" name="Table24" displayName="Table24" ref="C387:E392" totalsRowShown="0" headerRowDxfId="515" dataDxfId="513" headerRowBorderDxfId="514" tableBorderDxfId="512" totalsRowBorderDxfId="511">
  <autoFilter ref="C387:E392" xr:uid="{3CB375E6-DABC-4ECE-96F2-DC33EC9A687E}"/>
  <tableColumns count="3">
    <tableColumn id="1" xr3:uid="{6E0B98FD-0A00-45F7-903D-F9AEB57A5848}" name="Elementi" dataDxfId="510"/>
    <tableColumn id="2" xr3:uid="{A7189609-0B37-4533-95C5-5CA0FFE1BBC1}" name="Tipi" dataDxfId="509"/>
    <tableColumn id="3" xr3:uid="{51C9A3B2-3D9F-47E1-B483-FA02DF90BF25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3" xr:uid="{AC23EA5E-69B5-40A0-84EA-2C0DF8F20B89}" name="Table2024" displayName="Table2024" ref="B501:G509" totalsRowShown="0" headerRowDxfId="507" dataDxfId="505" headerRowBorderDxfId="506" tableBorderDxfId="504" totalsRowBorderDxfId="503">
  <autoFilter ref="B501:G509" xr:uid="{AC23EA5E-69B5-40A0-84EA-2C0DF8F20B89}"/>
  <tableColumns count="6">
    <tableColumn id="1" xr3:uid="{A1318C4C-648E-4D5F-8067-E01249A1998C}" name="Centrali" dataDxfId="502"/>
    <tableColumn id="6" xr3:uid="{D58FE2A8-DD11-44A2-8C20-2F4C993FD8AA}" name="Njesia" dataDxfId="501"/>
    <tableColumn id="2" xr3:uid="{345FD197-85B8-46CA-AE1A-47B580036246}" name="Kapaciteti instaluar MW" dataDxfId="500"/>
    <tableColumn id="3" xr3:uid="{36664C84-7E5B-4C72-9E47-468D4DE3E3A7}" name="Tensioni" dataDxfId="499"/>
    <tableColumn id="4" xr3:uid="{9E45131F-007C-4E6A-A77D-BED84448C432}" name="Vendndodhja" dataDxfId="498"/>
    <tableColumn id="5" xr3:uid="{5F2046B1-873C-4F63-83E5-E957B47FBBC3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4" xr:uid="{7C91E955-A716-424A-AF41-095F975253A1}" name="Table21" displayName="Table21" ref="D447:E471" totalsRowShown="0" headerRowDxfId="496" dataDxfId="494" headerRowBorderDxfId="495" tableBorderDxfId="493" totalsRowBorderDxfId="492">
  <autoFilter ref="D447:E471" xr:uid="{7C91E955-A716-424A-AF41-095F975253A1}"/>
  <tableColumns count="2">
    <tableColumn id="1" xr3:uid="{9FF56C16-5199-4819-AFFF-233AEABD9B2D}" name="Ora" dataDxfId="491"/>
    <tableColumn id="2" xr3:uid="{7B9DCD67-3849-49FA-A325-97BEDADA5D2B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5" xr:uid="{69752D64-441C-4067-848C-415FCE08E863}" name="Table20" displayName="Table20" ref="C402:G442" totalsRowShown="0" headerRowDxfId="489" dataDxfId="487" headerRowBorderDxfId="488" tableBorderDxfId="486" totalsRowBorderDxfId="485">
  <autoFilter ref="C402:G442" xr:uid="{69752D64-441C-4067-848C-415FCE08E863}"/>
  <tableColumns count="5">
    <tableColumn id="1" xr3:uid="{255F5318-3F2D-4606-AA7D-A448182694F6}" name="Centrali" dataDxfId="484"/>
    <tableColumn id="2" xr3:uid="{81E63936-3AA6-4341-AAE5-98B2D9D49267}" name="Kapaciteti instaluar MW" dataDxfId="483"/>
    <tableColumn id="3" xr3:uid="{B1D6F3D5-CF37-4C85-B1BB-4A6F46A2A120}" name="Tensioni" dataDxfId="482"/>
    <tableColumn id="5" xr3:uid="{BB493029-2857-4812-B0B2-0E079C12B1D5}" name="Lloji gjenerimit" dataDxfId="481"/>
    <tableColumn id="4" xr3:uid="{3D9FC2F7-1924-4AA3-816E-8D5C83052ECD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6" xr:uid="{01146B73-0757-49C1-BE82-098D66D2F662}" name="Table1417181920" displayName="Table1417181920" ref="C345:E351" totalsRowShown="0" headerRowDxfId="479" dataDxfId="477" headerRowBorderDxfId="478" tableBorderDxfId="476" totalsRowBorderDxfId="475">
  <autoFilter ref="C345:E351" xr:uid="{01146B73-0757-49C1-BE82-098D66D2F662}"/>
  <tableColumns count="3">
    <tableColumn id="1" xr3:uid="{3B5C9504-A693-4AAF-A1DF-F0A7263BDB3F}" name="Zona 1" dataDxfId="474"/>
    <tableColumn id="2" xr3:uid="{056A9415-1592-44F5-9580-DEAFB91DBDE7}" name="Zona 2" dataDxfId="473"/>
    <tableColumn id="3" xr3:uid="{3FBDD1F6-CDEA-400F-B7E2-D42DA7EE97CC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7" xr:uid="{9AAE1ECB-BFAC-494A-BD08-6385698BC107}" name="Table14171819" displayName="Table14171819" ref="C331:E337" totalsRowShown="0" headerRowDxfId="471" dataDxfId="469" headerRowBorderDxfId="470" tableBorderDxfId="468" totalsRowBorderDxfId="467">
  <autoFilter ref="C331:E337" xr:uid="{9AAE1ECB-BFAC-494A-BD08-6385698BC107}"/>
  <tableColumns count="3">
    <tableColumn id="1" xr3:uid="{46DF1178-E7F2-417A-B66C-0F0700929240}" name="Zona 1" dataDxfId="466"/>
    <tableColumn id="2" xr3:uid="{B86FF13F-1C82-45D3-A897-9EE2E54692FB}" name="Zona 2" dataDxfId="465"/>
    <tableColumn id="3" xr3:uid="{2757849B-2D4F-4D0D-861F-EA64F1317B62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0" xr:uid="{EEE69BF2-B4B1-46EB-999D-ED8F6AB47BAB}" name="Table37" displayName="Table37" ref="A515:I539" totalsRowShown="0" headerRowDxfId="658" headerRowBorderDxfId="657" tableBorderDxfId="656" totalsRowBorderDxfId="655">
  <tableColumns count="9">
    <tableColumn id="1" xr3:uid="{F0BD0ECB-2565-4F59-BAF5-66122FBFA8C6}" name="Ora" dataDxfId="654"/>
    <tableColumn id="2" xr3:uid="{B845D7F6-F2FA-465C-A367-1AFAA4BA6804}" name="Fierze 1" dataDxfId="653"/>
    <tableColumn id="3" xr3:uid="{42D1EB26-DF3E-4D07-B80A-E70019946335}" name="Fierze 2" dataDxfId="652"/>
    <tableColumn id="4" xr3:uid="{BA0FDCA8-4EE6-4A25-8079-66A988872F7B}" name="Fierze 3" dataDxfId="651"/>
    <tableColumn id="5" xr3:uid="{CF991285-29E0-4019-8BD4-457A8931DE60}" name="Fierze 4" dataDxfId="650"/>
    <tableColumn id="6" xr3:uid="{BB678162-DD2B-4C57-A378-3C0D800FB75C}" name="Koman 1" dataDxfId="649"/>
    <tableColumn id="7" xr3:uid="{546E6FD8-6565-4B86-9F39-2B3F890C9C6F}" name="Koman 2" dataDxfId="648"/>
    <tableColumn id="8" xr3:uid="{DC18E96C-F101-466F-B274-5BB3FFFCE043}" name="Koman 3" dataDxfId="647"/>
    <tableColumn id="9" xr3:uid="{25C79164-A7E9-4161-8590-3692FC9D2072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8" xr:uid="{7AADE319-BCBA-4265-B27A-A15618269A9A}" name="Table141718" displayName="Table141718" ref="C321:E327" totalsRowShown="0" headerRowDxfId="463" dataDxfId="461" headerRowBorderDxfId="462" tableBorderDxfId="460" totalsRowBorderDxfId="459">
  <autoFilter ref="C321:E327" xr:uid="{7AADE319-BCBA-4265-B27A-A15618269A9A}"/>
  <tableColumns count="3">
    <tableColumn id="1" xr3:uid="{542A2D1D-32D7-4B5D-8EEA-10F4BEBE288E}" name="Zona 1" dataDxfId="458"/>
    <tableColumn id="2" xr3:uid="{573052E1-D30D-4491-8CC9-F9A6B48896E7}" name="Zona 2" dataDxfId="457"/>
    <tableColumn id="3" xr3:uid="{8616BAAD-5BBB-4EBB-9BCF-EF85DA0C726E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9" xr:uid="{F0A68991-D6A7-4CBF-B395-FBC3D76B52D0}" name="Table1417" displayName="Table1417" ref="C300:E306" totalsRowShown="0" headerRowDxfId="455" dataDxfId="453" headerRowBorderDxfId="454" tableBorderDxfId="452" totalsRowBorderDxfId="451">
  <autoFilter ref="C300:E306" xr:uid="{F0A68991-D6A7-4CBF-B395-FBC3D76B52D0}"/>
  <tableColumns count="3">
    <tableColumn id="1" xr3:uid="{4A7E5906-A08F-495B-AF84-62D112196782}" name="Zona 1" dataDxfId="450"/>
    <tableColumn id="2" xr3:uid="{DDF1B579-F990-4E97-9C5F-CCFC076D4231}" name="Zona 2" dataDxfId="449"/>
    <tableColumn id="3" xr3:uid="{9C455515-BFC5-48F0-8793-7AD844BD3045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0" xr:uid="{4981B125-8293-48F0-B64E-3C8166E6C2C9}" name="Table1316" displayName="Table1316" ref="C290:E296" totalsRowShown="0" headerRowDxfId="447" dataDxfId="445" headerRowBorderDxfId="446" tableBorderDxfId="444" totalsRowBorderDxfId="443">
  <tableColumns count="3">
    <tableColumn id="1" xr3:uid="{27CAE57F-0F8E-4EFA-B1ED-07D35993060D}" name="Zona 1" dataDxfId="442"/>
    <tableColumn id="2" xr3:uid="{1B5A7D81-7B74-4E9B-ADB0-E09E754295A9}" name="Zona 2" dataDxfId="441"/>
    <tableColumn id="3" xr3:uid="{28A5C8BC-C801-4EED-B993-E9E3046B154B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1" xr:uid="{61A7B92B-7E0B-48E3-8BA9-D220193715A2}" name="Table14" displayName="Table14" ref="C270:E276" totalsRowShown="0" headerRowDxfId="439" dataDxfId="437" headerRowBorderDxfId="438" tableBorderDxfId="436" totalsRowBorderDxfId="435">
  <autoFilter ref="C270:E276" xr:uid="{61A7B92B-7E0B-48E3-8BA9-D220193715A2}"/>
  <tableColumns count="3">
    <tableColumn id="1" xr3:uid="{1E027567-0364-471A-B726-916C92DAA236}" name="Zona 1" dataDxfId="434"/>
    <tableColumn id="2" xr3:uid="{8DF79FBC-ABF5-42D1-8684-91ABABB1CD91}" name="Zona 2" dataDxfId="433"/>
    <tableColumn id="3" xr3:uid="{3BB4A148-8CF9-4DD2-8289-D52DC58CAAC6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2" xr:uid="{18B360F6-E187-40D2-8D12-1906B05A3CB9}" name="Table13" displayName="Table13" ref="C260:E266" totalsRowShown="0" headerRowDxfId="431" dataDxfId="429" headerRowBorderDxfId="430" tableBorderDxfId="428" totalsRowBorderDxfId="427">
  <tableColumns count="3">
    <tableColumn id="1" xr3:uid="{B646E01B-492D-4A90-9A6D-1991D848FEED}" name="Zona 1" dataDxfId="426"/>
    <tableColumn id="2" xr3:uid="{0A0DF5FA-BBA4-47E7-A733-298ED60AA5FD}" name="Zona 2" dataDxfId="425"/>
    <tableColumn id="3" xr3:uid="{3AEAC27E-F1DF-421F-B2EE-0188E61AD404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3" xr:uid="{65F30191-5EE5-48B3-8E3C-58733351A13C}" name="Table9111213" displayName="Table9111213" ref="B255:G256" totalsRowShown="0" headerRowDxfId="423" dataDxfId="421" headerRowBorderDxfId="422" tableBorderDxfId="420" totalsRowBorderDxfId="419">
  <autoFilter ref="B255:G256" xr:uid="{65F30191-5EE5-48B3-8E3C-58733351A13C}"/>
  <tableColumns count="6">
    <tableColumn id="1" xr3:uid="{4599D8E7-AC55-48B7-990F-DFA7D2F01349}" name="Elementi" dataDxfId="418"/>
    <tableColumn id="2" xr3:uid="{05A38E7F-E43C-444F-AAFF-C167AACB0FB6}" name="Vendndodhja" dataDxfId="417"/>
    <tableColumn id="3" xr3:uid="{429E505D-02D6-4BED-97C7-26EC976500EB}" name="Kapaciteti I instaluar(MWh)" dataDxfId="416"/>
    <tableColumn id="4" xr3:uid="{D292E220-0FDD-421B-A896-3B42DB50F808}" name="Lloji gjenerimit" dataDxfId="415"/>
    <tableColumn id="5" xr3:uid="{C503E14D-28BE-43C6-A279-44B6DE52AAC8}" name="Arsyeja" dataDxfId="414"/>
    <tableColumn id="6" xr3:uid="{2246DA08-9C79-4698-84C0-8E082D5C1CE3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4" xr:uid="{423B7E45-EF9D-4BCC-85D6-C83569405759}" name="Table91112" displayName="Table91112" ref="B247:G251" totalsRowShown="0" headerRowDxfId="412" dataDxfId="410" headerRowBorderDxfId="411" tableBorderDxfId="409" totalsRowBorderDxfId="408">
  <autoFilter ref="B247:G251" xr:uid="{423B7E45-EF9D-4BCC-85D6-C83569405759}"/>
  <tableColumns count="6">
    <tableColumn id="1" xr3:uid="{7FE68775-5AC2-42CD-8845-38886E5DBAD2}" name="Elementi" dataDxfId="407"/>
    <tableColumn id="2" xr3:uid="{BE3764EE-7077-4CE7-A3B4-FEDC8208D211}" name="Vendndodhja" dataDxfId="406"/>
    <tableColumn id="3" xr3:uid="{E4CEC78C-CDBA-4AFF-B687-28C12C5108AA}" name="Kapaciteti I instaluar(MWh)" dataDxfId="405"/>
    <tableColumn id="4" xr3:uid="{F4AFF4B7-7733-4C83-85DC-48D48FB383A4}" name="Lloji gjenerimit" dataDxfId="404"/>
    <tableColumn id="5" xr3:uid="{269BEE86-D636-4449-8D6E-48B617F7EB80}" name="Arsyeja" dataDxfId="403"/>
    <tableColumn id="6" xr3:uid="{86F1345E-3F1D-4C59-AC1A-B58477AD5229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5" xr:uid="{7F90D7A8-D28F-4F6E-B0A0-9A10C51A3A38}" name="Table911" displayName="Table911" ref="B242:G243" totalsRowShown="0" headerRowDxfId="401" dataDxfId="399" headerRowBorderDxfId="400" tableBorderDxfId="398" totalsRowBorderDxfId="397">
  <autoFilter ref="B242:G243" xr:uid="{7F90D7A8-D28F-4F6E-B0A0-9A10C51A3A38}"/>
  <tableColumns count="6">
    <tableColumn id="1" xr3:uid="{EB33282B-F615-4104-A8E6-1654E6DC324B}" name="Elementi" dataDxfId="396"/>
    <tableColumn id="2" xr3:uid="{F81DCD71-1E6A-4C77-BD8C-506E175A8155}" name="Vendndodhja" dataDxfId="395"/>
    <tableColumn id="3" xr3:uid="{F07A4C59-EE87-4B84-AD61-A8FEBEDB1941}" name="Kapaciteti I instaluar(MWh)" dataDxfId="394"/>
    <tableColumn id="4" xr3:uid="{3BD71A6E-3B57-4D37-B07D-582FD677FEFA}" name="Lloji gjenerimit" dataDxfId="393"/>
    <tableColumn id="5" xr3:uid="{E19B61D9-CF56-4CA5-ADE6-56F44195F7AA}" name="Arsyeja" dataDxfId="392"/>
    <tableColumn id="6" xr3:uid="{42B73693-B4BA-436D-8FA9-097F5EA13C7F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6" xr:uid="{AA0348A4-8621-4E32-80C5-DE49550D1F3B}" name="Table9" displayName="Table9" ref="B237:G238" totalsRowShown="0" headerRowDxfId="390" dataDxfId="388" headerRowBorderDxfId="389" tableBorderDxfId="387" totalsRowBorderDxfId="386">
  <autoFilter ref="B237:G238" xr:uid="{AA0348A4-8621-4E32-80C5-DE49550D1F3B}"/>
  <tableColumns count="6">
    <tableColumn id="1" xr3:uid="{3D619C65-1C84-423B-BCD0-6DCC32C4FBF5}" name="Elementi" dataDxfId="385"/>
    <tableColumn id="2" xr3:uid="{073DA2DB-F8E9-416D-B9C2-FA256A3CBDCA}" name="Vendndodhja" dataDxfId="384"/>
    <tableColumn id="3" xr3:uid="{F61AC9DC-4F04-46A1-AEFA-A480219D558E}" name="Kapaciteti I instaluar(MWh)" dataDxfId="383"/>
    <tableColumn id="4" xr3:uid="{6748B7D0-32A8-494E-93F2-97E7E5D45809}" name="Lloji gjenerimit" dataDxfId="382"/>
    <tableColumn id="5" xr3:uid="{B6A71C84-A5AB-4982-B0E5-C8F494FBD796}" name="Arsyeja" dataDxfId="381"/>
    <tableColumn id="6" xr3:uid="{030DC6E7-A34D-42EC-B32F-BFCE7CC2C49B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7" xr:uid="{AE448DE5-E301-4CDF-9D26-D9BF5105E280}" name="Table79" displayName="Table79" ref="B228:G229" totalsRowShown="0" headerRowDxfId="379" dataDxfId="377" headerRowBorderDxfId="378" tableBorderDxfId="376" totalsRowBorderDxfId="375">
  <autoFilter ref="B228:G229" xr:uid="{AE448DE5-E301-4CDF-9D26-D9BF5105E280}"/>
  <tableColumns count="6">
    <tableColumn id="1" xr3:uid="{C7C5FCA2-F20B-4900-B9AC-C9EB78F33A68}" name="Elementi" dataDxfId="374"/>
    <tableColumn id="2" xr3:uid="{1990ACC2-7B3A-47CE-8CF6-F050CE099726}" name="Fillimi" dataDxfId="373"/>
    <tableColumn id="3" xr3:uid="{ED8D21C3-0753-44F1-887D-FB5E6FA870B6}" name="Perfundimi" dataDxfId="372"/>
    <tableColumn id="4" xr3:uid="{1C11985F-4D94-4154-9D3A-E1A8C9EC5451}" name="Vendndoshja" dataDxfId="371"/>
    <tableColumn id="5" xr3:uid="{709B6634-A7A5-4E20-842F-2AD1543C93EA}" name="Impakti ne kapacitetin kufitar" dataDxfId="370"/>
    <tableColumn id="6" xr3:uid="{54121EE3-F322-4830-A1F7-097861A31F62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1" xr:uid="{642D4B89-764E-4A3A-A17A-026370443AC3}" name="Table36" displayName="Table36" ref="A357:G381" totalsRowShown="0" headerRowDxfId="645" headerRowBorderDxfId="644" tableBorderDxfId="643" totalsRowBorderDxfId="642" headerRowCellStyle="Normal" dataCellStyle="Normal">
  <tableColumns count="7">
    <tableColumn id="1" xr3:uid="{DFDC3923-3A51-4D76-8061-209FD13BD94C}" name="Ora" dataDxfId="641" dataCellStyle="Normal"/>
    <tableColumn id="2" xr3:uid="{DFD40F13-57A7-4D0D-8643-E1164468A410}" name=" Bistrice-Myrtos" dataDxfId="640" dataCellStyle="Normal"/>
    <tableColumn id="3" xr3:uid="{7206625C-2163-491E-907B-412BD8346F95}" name=" FIERZE-PRIZREN" dataDxfId="639" dataCellStyle="Normal"/>
    <tableColumn id="4" xr3:uid="{8CD519C9-2535-479F-9220-D4403E734070}" name="KOPLIK-PODGORICA" dataDxfId="638" dataCellStyle="Normal"/>
    <tableColumn id="5" xr3:uid="{C7170514-6659-400E-B1C9-B9045BB7D172}" name="KOMAN-KOSOVA" dataDxfId="637" dataCellStyle="Normal"/>
    <tableColumn id="6" xr3:uid="{0038C8F2-0F3F-43A0-85AE-9347026CFAEE}" name="TIRANA2-PODGORICE" dataDxfId="636" dataCellStyle="Normal"/>
    <tableColumn id="7" xr3:uid="{53256FFD-7021-480F-85E7-D064F5A30A8B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8" xr:uid="{E7401361-9572-447D-8CEF-555CF10922EB}" name="Table7" displayName="Table7" ref="B215:G222" totalsRowShown="0" headerRowDxfId="368" headerRowBorderDxfId="367" tableBorderDxfId="366" totalsRowBorderDxfId="365" dataCellStyle="Normal">
  <autoFilter ref="B215:G222" xr:uid="{E7401361-9572-447D-8CEF-555CF10922EB}"/>
  <tableColumns count="6">
    <tableColumn id="1" xr3:uid="{DC92CE57-01D7-4306-81CD-DAD3727B0C98}" name="Elementi" dataDxfId="364" dataCellStyle="Normal"/>
    <tableColumn id="2" xr3:uid="{B78CAE5A-E76D-4A65-97CA-1610CF8BF9BB}" name="Fillimi" dataDxfId="363" dataCellStyle="Normal"/>
    <tableColumn id="3" xr3:uid="{929A3CAB-D7C7-4619-850D-B8F6A4CF45D3}" name="Perfundimi" dataDxfId="362" dataCellStyle="Normal"/>
    <tableColumn id="4" xr3:uid="{C29B7AD8-4E7D-419D-8792-01824D2C42E3}" name="Vendndodhja" dataCellStyle="Normal"/>
    <tableColumn id="5" xr3:uid="{717840E7-E627-4B04-B2FC-DA274A9F4E2B}" name="Impakti ne kapacitetin kufitar" dataCellStyle="Normal"/>
    <tableColumn id="6" xr3:uid="{A64241E0-F188-4F10-8ADD-7FFDBE995155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9" xr:uid="{9A9266AF-BF9A-45FD-8E44-2DD243CCB92C}" name="Table4" displayName="Table4" ref="C71:E123" totalsRowShown="0" headerRowDxfId="361" dataDxfId="359" headerRowBorderDxfId="360" tableBorderDxfId="358" totalsRowBorderDxfId="357">
  <autoFilter ref="C71:E123" xr:uid="{9A9266AF-BF9A-45FD-8E44-2DD243CCB92C}"/>
  <tableColumns count="3">
    <tableColumn id="1" xr3:uid="{F7CA8F93-996B-45EC-9AD8-281D37E68BB1}" name="Java" dataDxfId="356"/>
    <tableColumn id="2" xr3:uid="{66728C38-AF66-4BA0-A0B2-50CFBDDEB441}" name="Min (MW)" dataDxfId="355"/>
    <tableColumn id="3" xr3:uid="{241EEA08-B61D-4AC3-B0C6-C40AA4D57DF8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0" xr:uid="{B2CC3193-DEC3-4BE1-BCFC-376D2CEA7555}" name="Table3" displayName="Table3" ref="C41:G43" headerRowCount="0" totalsRowShown="0" headerRowDxfId="353" dataDxfId="351" headerRowBorderDxfId="352" tableBorderDxfId="350" totalsRowBorderDxfId="349">
  <tableColumns count="5">
    <tableColumn id="1" xr3:uid="{0D1BECFF-6815-4026-A2CD-87E28D15A6BC}" name="Java" headerRowDxfId="348" dataDxfId="347"/>
    <tableColumn id="2" xr3:uid="{47034616-8994-4270-8E35-015F5ACE2120}" name="0" headerRowDxfId="346" dataDxfId="345"/>
    <tableColumn id="3" xr3:uid="{E0B70683-7A46-4107-B24D-BF268F617416}" name="Java 43" headerRowDxfId="344" dataDxfId="343"/>
    <tableColumn id="4" xr3:uid="{2B560CDD-7486-4163-A53C-80091A49E218}" name="Java 44" headerRowDxfId="342" dataDxfId="341"/>
    <tableColumn id="5" xr3:uid="{18BB5AB2-956A-48E5-8232-DA7570BA7256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1" xr:uid="{BB8D889A-D479-4B46-B5CD-E79CCFEAD798}" name="Table12662" displayName="Table12662" ref="A11:H13" headerRowCount="0" totalsRowShown="0" headerRowDxfId="338" dataDxfId="336" headerRowBorderDxfId="337" tableBorderDxfId="335" totalsRowBorderDxfId="334">
  <tableColumns count="8">
    <tableColumn id="1" xr3:uid="{92B1DA99-FAA5-4854-A693-4E49CCA54BF9}" name="Data" headerRowDxfId="333" dataDxfId="332"/>
    <tableColumn id="2" xr3:uid="{1E3F532D-31C1-4AD6-9F8C-1BB0060D8B95}" name="0.1.1900" headerRowDxfId="331" dataDxfId="330">
      <calculatedColumnFormula>'[2]Publikime AL'!B11</calculatedColumnFormula>
    </tableColumn>
    <tableColumn id="3" xr3:uid="{71A38335-A9A8-4D5A-95DD-4E8DB27EE146}" name="10-27-2020" headerRowDxfId="329" dataDxfId="328">
      <calculatedColumnFormula>'[2]Publikime AL'!C11</calculatedColumnFormula>
    </tableColumn>
    <tableColumn id="4" xr3:uid="{330289A1-DA9E-4A68-9A9C-DB84B6D5F3A5}" name="10-28-2020" headerRowDxfId="327" dataDxfId="326">
      <calculatedColumnFormula>'[2]Publikime AL'!D11</calculatedColumnFormula>
    </tableColumn>
    <tableColumn id="5" xr3:uid="{DCCB8905-1045-4291-9D54-84ADAA624609}" name="10-29-2020" headerRowDxfId="325" dataDxfId="324">
      <calculatedColumnFormula>'[2]Publikime AL'!E11</calculatedColumnFormula>
    </tableColumn>
    <tableColumn id="6" xr3:uid="{573DBE8D-4070-4CB8-932D-FCB342A65532}" name="10-30-2020" headerRowDxfId="323" dataDxfId="322">
      <calculatedColumnFormula>'[2]Publikime AL'!F11</calculatedColumnFormula>
    </tableColumn>
    <tableColumn id="7" xr3:uid="{48765D73-CE36-4B0C-99F0-D979EADBA83F}" name="10-31-2020" headerRowDxfId="321" dataDxfId="320">
      <calculatedColumnFormula>'[2]Publikime AL'!G11</calculatedColumnFormula>
    </tableColumn>
    <tableColumn id="8" xr3:uid="{AB7F51A4-6C31-4CF8-B24F-316FB56B2CF1}" name="11-1-2020" headerRowDxfId="319" dataDxfId="318">
      <calculatedColumnFormula>'[2]Publikime AL'!H11</calculatedColumnFormula>
    </tableColumn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2" xr:uid="{7B5AB22B-7309-4CE0-A2DA-C33C6C85FB4E}" name="Table33163" displayName="Table33163" ref="C18:G20" headerRowCount="0" totalsRowShown="0" headerRowDxfId="317" dataDxfId="315" headerRowBorderDxfId="316" tableBorderDxfId="314" totalsRowBorderDxfId="313">
  <tableColumns count="5">
    <tableColumn id="1" xr3:uid="{067A3716-5A04-4967-BA43-98BA253C9743}" name="Java" headerRowDxfId="312" dataDxfId="311"/>
    <tableColumn id="2" xr3:uid="{F3B7E4C7-20E7-49FC-9030-982E10AD08FC}" name="0" headerRowDxfId="310" dataDxfId="309">
      <calculatedColumnFormula>'[2]Publikime AL'!D41</calculatedColumnFormula>
    </tableColumn>
    <tableColumn id="3" xr3:uid="{D7F1D203-C473-4850-8966-252791A607CE}" name="Java 43" headerRowDxfId="308" dataDxfId="307">
      <calculatedColumnFormula>'[2]Publikime AL'!E41</calculatedColumnFormula>
    </tableColumn>
    <tableColumn id="4" xr3:uid="{AB3F1BA7-47DC-4121-A2CF-60C1C80EDC0C}" name="Java 44" headerRowDxfId="306" dataDxfId="305">
      <calculatedColumnFormula>'[2]Publikime AL'!F41</calculatedColumnFormula>
    </tableColumn>
    <tableColumn id="5" xr3:uid="{29C2A198-EB21-4DC7-B65E-2B92373BD21F}" name="Java 45" headerRowDxfId="304" dataDxfId="303">
      <calculatedColumnFormula>'[2]Publikime AL'!G41</calculatedColumnFormula>
    </tableColumn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3" xr:uid="{5AE752EA-402D-42AC-AF23-FFDA34AE1A9D}" name="Table43364" displayName="Table43364" ref="C25:E77" totalsRowShown="0" headerRowDxfId="302" dataDxfId="300" headerRowBorderDxfId="301" tableBorderDxfId="299" totalsRowBorderDxfId="298">
  <autoFilter ref="C25:E77" xr:uid="{5AE752EA-402D-42AC-AF23-FFDA34AE1A9D}"/>
  <tableColumns count="3">
    <tableColumn id="1" xr3:uid="{8BC739A6-2EEC-4978-BA5E-E394574F5C52}" name="Week" dataDxfId="297">
      <calculatedColumnFormula>C25+1</calculatedColumnFormula>
    </tableColumn>
    <tableColumn id="2" xr3:uid="{8DAFC17A-06A2-4C33-85DF-47478C5E84B2}" name="Min (MW)" dataDxfId="296">
      <calculatedColumnFormula>'[1]Publikime AL'!D72</calculatedColumnFormula>
    </tableColumn>
    <tableColumn id="3" xr3:uid="{64DF8744-4D33-4FF6-BBE2-84B09635BBB7}" name="Max (MW)" dataDxfId="295">
      <calculatedColumnFormula>'[1]Publikime AL'!E72</calculatedColumnFormula>
    </tableColumn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4" xr:uid="{92CF1439-9021-4817-9325-45A6BC1114FA}" name="Table73465" displayName="Table73465" ref="B112:G119" totalsRowShown="0" headerRowDxfId="294" dataDxfId="292" headerRowBorderDxfId="293" tableBorderDxfId="291" totalsRowBorderDxfId="290">
  <autoFilter ref="B112:G119" xr:uid="{92CF1439-9021-4817-9325-45A6BC1114FA}"/>
  <tableColumns count="6">
    <tableColumn id="1" xr3:uid="{CF704720-78B4-4521-B569-00054B238216}" name="Element" dataDxfId="289"/>
    <tableColumn id="2" xr3:uid="{F33B0241-2CB1-4FF6-93B4-79F58B0BDA6B}" name="Start" dataDxfId="288"/>
    <tableColumn id="3" xr3:uid="{433E13ED-D2FF-47B7-A3BD-768A2AD98D08}" name="End" dataDxfId="287"/>
    <tableColumn id="4" xr3:uid="{246E63FF-E5B9-47CC-9E0B-0CA81E1A1EBD}" name="Location" dataDxfId="286"/>
    <tableColumn id="5" xr3:uid="{943D9D8B-7585-42FC-8D17-E5E6E91074D4}" name="NTC impact" dataDxfId="285"/>
    <tableColumn id="6" xr3:uid="{D9A9E957-B390-4F19-9B49-2FD2A8A3B3A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5" xr:uid="{94F1C806-BA41-409E-8497-0F5D802BA873}" name="Table793566" displayName="Table793566" ref="B125:G126" totalsRowShown="0" headerRowDxfId="283" dataDxfId="281" headerRowBorderDxfId="282" tableBorderDxfId="280" totalsRowBorderDxfId="279">
  <autoFilter ref="B125:G126" xr:uid="{94F1C806-BA41-409E-8497-0F5D802BA873}"/>
  <tableColumns count="6">
    <tableColumn id="1" xr3:uid="{5A7E29F4-3092-489B-851E-D74DB43DBB89}" name="Element" dataDxfId="278">
      <calculatedColumnFormula>[1]!Table79[Elementi]</calculatedColumnFormula>
    </tableColumn>
    <tableColumn id="2" xr3:uid="{36F3DF68-BE66-4441-B3D9-63CC60788DFC}" name="Start" dataDxfId="277">
      <calculatedColumnFormula>[1]!Table79[Fillimi]</calculatedColumnFormula>
    </tableColumn>
    <tableColumn id="3" xr3:uid="{B1EFA956-C67A-45DB-8D40-A9883381BA32}" name="End" dataDxfId="276">
      <calculatedColumnFormula>[1]!Table79[Perfundimi]</calculatedColumnFormula>
    </tableColumn>
    <tableColumn id="4" xr3:uid="{8500EB42-829E-4236-9C1D-2208F5EA9686}" name="Location" dataDxfId="275">
      <calculatedColumnFormula>[1]!Table79[Vendndoshja]</calculatedColumnFormula>
    </tableColumn>
    <tableColumn id="5" xr3:uid="{24A038F3-BB3D-4F41-8C8D-A6789FABDB70}" name="NTC impact" dataDxfId="274">
      <calculatedColumnFormula>[1]!Table79[Impakti ne kapacitetin kufitar]</calculatedColumnFormula>
    </tableColumn>
    <tableColumn id="6" xr3:uid="{9FC0F6B1-FD09-41C6-B015-92C1D4682029}" name="Reason" dataDxfId="273">
      <calculatedColumnFormula>[1]!Table79[Arsyeja]</calculatedColumnFormula>
    </tableColumn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6" xr:uid="{95512FCF-7C53-4275-ADAE-319931BA0B44}" name="Table93667" displayName="Table93667" ref="B134:G135" totalsRowShown="0" headerRowDxfId="272" dataDxfId="270" headerRowBorderDxfId="271" tableBorderDxfId="269" totalsRowBorderDxfId="268">
  <autoFilter ref="B134:G135" xr:uid="{95512FCF-7C53-4275-ADAE-319931BA0B44}"/>
  <tableColumns count="6">
    <tableColumn id="1" xr3:uid="{C48BCC67-9DCC-4725-8540-FF7C9C8CAB5B}" name="Element" dataDxfId="267">
      <calculatedColumnFormula>[1]!Table9[Elementi]</calculatedColumnFormula>
    </tableColumn>
    <tableColumn id="2" xr3:uid="{B401978B-EB3F-4F34-AC5D-E2272778FF96}" name="Location" dataDxfId="266">
      <calculatedColumnFormula>[1]!Table9[Vendndodhja]</calculatedColumnFormula>
    </tableColumn>
    <tableColumn id="3" xr3:uid="{11B57024-3774-4200-B618-328FE57CCB5E}" name="Installed capacity (MWh)" dataDxfId="265">
      <calculatedColumnFormula>[1]!Table9[Kapaciteti I instaluar(MWh)]</calculatedColumnFormula>
    </tableColumn>
    <tableColumn id="4" xr3:uid="{28204A27-4280-44A1-967A-5D2A39B779E7}" name="Generation Type" dataDxfId="264">
      <calculatedColumnFormula>[1]!Table9[Lloji gjenerimit]</calculatedColumnFormula>
    </tableColumn>
    <tableColumn id="5" xr3:uid="{2241E796-67A8-40C4-B9A4-B39A266B319A}" name="Reason" dataDxfId="263">
      <calculatedColumnFormula>[1]!Table9[Arsyeja]</calculatedColumnFormula>
    </tableColumn>
    <tableColumn id="6" xr3:uid="{B153DFB7-3FC4-4C21-AF9F-853C905F99B9}" name="Period" dataDxfId="262">
      <calculatedColumnFormula>[1]!Table9[Periudha]</calculatedColumnFormula>
    </tableColumn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7" xr:uid="{D5093BD7-9047-474C-99B1-055FAA8A68BE}" name="Table9113768" displayName="Table9113768" ref="B139:G140" totalsRowShown="0" headerRowDxfId="261" dataDxfId="259" headerRowBorderDxfId="260" tableBorderDxfId="258" totalsRowBorderDxfId="257">
  <autoFilter ref="B139:G140" xr:uid="{D5093BD7-9047-474C-99B1-055FAA8A68BE}"/>
  <tableColumns count="6">
    <tableColumn id="1" xr3:uid="{946539B4-BE32-48C2-A473-D4E57FC12960}" name="Elementi" dataDxfId="256">
      <calculatedColumnFormula>[1]!Table911[Elementi]</calculatedColumnFormula>
    </tableColumn>
    <tableColumn id="2" xr3:uid="{4AE2B3F1-A8F2-42B9-A299-45576E9469AE}" name="Vendndodhja" dataDxfId="255">
      <calculatedColumnFormula>[1]!Table911[Vendndodhja]</calculatedColumnFormula>
    </tableColumn>
    <tableColumn id="3" xr3:uid="{F85C32AF-3CA7-4029-A3BD-624E51D81194}" name="Kapaciteti I instaluar(MWh)" dataDxfId="254">
      <calculatedColumnFormula>[1]!Table911[Kapaciteti I instaluar(MWh)]</calculatedColumnFormula>
    </tableColumn>
    <tableColumn id="4" xr3:uid="{8899988E-D75A-4DB9-A5AC-E2F6E8F003AE}" name="Lloji gjenerimit" dataDxfId="253">
      <calculatedColumnFormula>[1]!Table911[Lloji gjenerimit]</calculatedColumnFormula>
    </tableColumn>
    <tableColumn id="5" xr3:uid="{F24C7329-8018-482F-9BBF-5537C0B5C566}" name="Arsyeja" dataDxfId="252">
      <calculatedColumnFormula>[1]!Table911[Arsyeja]</calculatedColumnFormula>
    </tableColumn>
    <tableColumn id="6" xr3:uid="{7903C56D-EBB1-469F-AC5E-D3F0AB43501A}" name="Periudha" dataDxfId="251">
      <calculatedColumnFormula>[1]!Table911[Periudha]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2" xr:uid="{052BD761-6183-4B9D-B168-114E19A074CE}" name="Table1" displayName="Table1" ref="A11:H13" headerRowCount="0" totalsRowShown="0" headerRowDxfId="634" dataDxfId="632" headerRowBorderDxfId="633" tableBorderDxfId="631" totalsRowBorderDxfId="630">
  <tableColumns count="8">
    <tableColumn id="1" xr3:uid="{FC089939-8C72-4A44-949D-088C4DECB1AE}" name="Data" headerRowDxfId="629" dataDxfId="628"/>
    <tableColumn id="2" xr3:uid="{0A082F23-06E7-46FF-8D8E-E23A3AB43654}" name="0.1.1900" headerRowDxfId="627" dataDxfId="626"/>
    <tableColumn id="3" xr3:uid="{2670C40E-2975-4C08-8745-9254690A522B}" name="10-27-2020" headerRowDxfId="625" dataDxfId="624"/>
    <tableColumn id="4" xr3:uid="{CAF86353-F887-4F2B-8E2D-0F23A9CBB28F}" name="10-28-2020" headerRowDxfId="623" dataDxfId="622"/>
    <tableColumn id="5" xr3:uid="{10B54186-E045-4A18-A843-4823B3960EFC}" name="10-29-2020" headerRowDxfId="621" dataDxfId="620"/>
    <tableColumn id="6" xr3:uid="{8D6AB714-BCF5-4721-BEB5-D350288281C9}" name="10-30-2020" headerRowDxfId="619" dataDxfId="618"/>
    <tableColumn id="7" xr3:uid="{9CB2973F-D72E-450B-B450-2239957A04BD}" name="10-31-2020" headerRowDxfId="617" dataDxfId="616"/>
    <tableColumn id="8" xr3:uid="{88488C49-CA50-4CD9-85B9-7F93213B79DB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8" xr:uid="{B9921F33-BBDA-41A9-917A-B5D87980AE64}" name="Table911123869" displayName="Table911123869" ref="B144:G148" totalsRowShown="0" headerRowDxfId="250" dataDxfId="248" headerRowBorderDxfId="249" tableBorderDxfId="247" totalsRowBorderDxfId="246">
  <autoFilter ref="B144:G148" xr:uid="{B9921F33-BBDA-41A9-917A-B5D87980AE64}"/>
  <tableColumns count="6">
    <tableColumn id="1" xr3:uid="{3EB66E19-0182-4707-BA6A-045B2DC90139}" name="Element" dataDxfId="245"/>
    <tableColumn id="2" xr3:uid="{1B9B6141-F0C3-43C8-9565-29C33E02F1F2}" name="Location" dataDxfId="244"/>
    <tableColumn id="3" xr3:uid="{624578CB-36AE-49CE-A217-A75CB26D4ACB}" name="Installed capacity (MWh)" dataDxfId="243"/>
    <tableColumn id="4" xr3:uid="{A9833C4B-BAC6-44E6-B938-17DD1CCD4C6B}" name="Generation Type" dataDxfId="242"/>
    <tableColumn id="5" xr3:uid="{80813970-73FD-4D1C-B640-6415502EA33D}" name="Reason" dataDxfId="241"/>
    <tableColumn id="6" xr3:uid="{A1FCC437-A6A1-46BF-8CF3-CF23CAEC9E5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9" xr:uid="{9ECAC784-69F1-4CAC-9B56-88D9934B3411}" name="Table91112133970" displayName="Table91112133970" ref="B152:G153" totalsRowShown="0" headerRowDxfId="239" dataDxfId="237" headerRowBorderDxfId="238" tableBorderDxfId="236" totalsRowBorderDxfId="235">
  <autoFilter ref="B152:G153" xr:uid="{9ECAC784-69F1-4CAC-9B56-88D9934B3411}"/>
  <tableColumns count="6">
    <tableColumn id="1" xr3:uid="{607ACAD3-8D9D-4784-8D5F-21A1607E8D3B}" name="Element" dataDxfId="234">
      <calculatedColumnFormula>[1]!Table9111213[Elementi]</calculatedColumnFormula>
    </tableColumn>
    <tableColumn id="2" xr3:uid="{31BC14B8-0338-461F-8496-D891E52C1779}" name="Location" dataDxfId="233">
      <calculatedColumnFormula>[1]!Table9111213[Vendndodhja]</calculatedColumnFormula>
    </tableColumn>
    <tableColumn id="3" xr3:uid="{F50AD728-CB69-463A-BDE4-8A07A0FAA39A}" name="Installed capacity (MWh)" dataDxfId="232">
      <calculatedColumnFormula>[1]!Table9111213[Kapaciteti I instaluar(MWh)]</calculatedColumnFormula>
    </tableColumn>
    <tableColumn id="4" xr3:uid="{B0E9D0C6-7BA0-420D-8761-0309D32C5ADE}" name="Generation Type" dataDxfId="231">
      <calculatedColumnFormula>[1]!Table9111213[Lloji gjenerimit]</calculatedColumnFormula>
    </tableColumn>
    <tableColumn id="5" xr3:uid="{BC619CF1-4C27-4E11-9258-182EDF6327B0}" name="Reason" dataDxfId="230">
      <calculatedColumnFormula>[1]!Table9111213[Arsyeja]</calculatedColumnFormula>
    </tableColumn>
    <tableColumn id="6" xr3:uid="{95CFDF89-2138-4ED2-9D78-DBB4C585B2C3}" name="Period" dataDxfId="229">
      <calculatedColumnFormula>[1]!Table9111213[Periudha]</calculatedColumnFormula>
    </tableColumn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0" xr:uid="{E688CFBB-8AEB-4BA6-9E73-68D584DEA6C2}" name="Table134071" displayName="Table134071" ref="C157:E163" totalsRowShown="0" headerRowDxfId="228" dataDxfId="226" headerRowBorderDxfId="227" tableBorderDxfId="225" totalsRowBorderDxfId="224">
  <autoFilter ref="C157:E163" xr:uid="{E688CFBB-8AEB-4BA6-9E73-68D584DEA6C2}"/>
  <tableColumns count="3">
    <tableColumn id="1" xr3:uid="{25486941-7624-4391-ABDD-C100543C18EC}" name="Area 1" dataDxfId="223"/>
    <tableColumn id="2" xr3:uid="{051A77F2-04C6-4596-AB2A-D02A36FF7871}" name="Area 2" dataDxfId="222"/>
    <tableColumn id="3" xr3:uid="{627CABE0-AA89-4949-B85E-A139B7E966AD}" name="NTC(MW) " dataDxfId="221">
      <calculatedColumnFormula>'[1]Publikime AL'!E261</calculatedColumnFormula>
    </tableColumn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1" xr:uid="{CE3384BA-CB23-4A63-8204-C5A7FB8E6C7C}" name="Table144172" displayName="Table144172" ref="C167:E173" totalsRowShown="0" headerRowDxfId="220" dataDxfId="218" headerRowBorderDxfId="219" tableBorderDxfId="217" totalsRowBorderDxfId="216">
  <autoFilter ref="C167:E173" xr:uid="{CE3384BA-CB23-4A63-8204-C5A7FB8E6C7C}"/>
  <tableColumns count="3">
    <tableColumn id="1" xr3:uid="{E2B38EFA-2801-4601-9B66-82F46AAFC8E9}" name="Area 1" dataDxfId="215"/>
    <tableColumn id="2" xr3:uid="{C43CF881-2C8B-49CD-9B17-2725DD028F68}" name="Area 2" dataDxfId="214"/>
    <tableColumn id="3" xr3:uid="{5AFD38A8-FB0E-4B4E-B8AC-19EF3092F479}" name="NTC(MW)" dataDxfId="213">
      <calculatedColumnFormula>'[1]Publikime AL'!E271</calculatedColumnFormula>
    </tableColumn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2" xr:uid="{393269AE-3FCE-41E6-A5BD-B8973EB147D0}" name="Table13164273" displayName="Table13164273" ref="C187:E193" totalsRowShown="0" headerRowDxfId="212" dataDxfId="210" headerRowBorderDxfId="211" tableBorderDxfId="209" totalsRowBorderDxfId="208">
  <autoFilter ref="C187:E193" xr:uid="{393269AE-3FCE-41E6-A5BD-B8973EB147D0}"/>
  <tableColumns count="3">
    <tableColumn id="1" xr3:uid="{42625141-50BE-4D9D-89FB-0D9EE11B7349}" name="Area 1" dataDxfId="207"/>
    <tableColumn id="2" xr3:uid="{336A3DC2-7422-45F3-AF3E-CA86BF16CF5F}" name="Area 2" dataDxfId="206"/>
    <tableColumn id="3" xr3:uid="{3BDDFE92-779D-411E-8741-B776D9098539}" name="NTC(MW) " dataDxfId="205">
      <calculatedColumnFormula>'[1]Publikime AL'!E291</calculatedColumnFormula>
    </tableColumn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3" xr:uid="{7E62530A-E0A4-4E32-812D-415DCF43D2E4}" name="Table14174374" displayName="Table14174374" ref="C197:E203" totalsRowShown="0" headerRowDxfId="204" dataDxfId="202" headerRowBorderDxfId="203" tableBorderDxfId="201" totalsRowBorderDxfId="200">
  <autoFilter ref="C197:E203" xr:uid="{7E62530A-E0A4-4E32-812D-415DCF43D2E4}"/>
  <tableColumns count="3">
    <tableColumn id="1" xr3:uid="{C4B74479-8D02-46D8-98EE-A1D93FB8986F}" name="Area 1" dataDxfId="199"/>
    <tableColumn id="2" xr3:uid="{5460610C-E309-4955-9167-AA3FA1417D3D}" name="Area 2" dataDxfId="198"/>
    <tableColumn id="3" xr3:uid="{4951CAA4-04A8-4053-8C7C-A372B0D31725}" name="NTC(MW)" dataDxfId="197">
      <calculatedColumnFormula>'[1]Publikime AL'!E301</calculatedColumnFormula>
    </tableColumn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4" xr:uid="{A68EE463-B645-4E74-BD7A-1BEB86F94C13}" name="Table1417184475" displayName="Table1417184475" ref="C218:E224" totalsRowShown="0" headerRowDxfId="196" dataDxfId="194" headerRowBorderDxfId="195" tableBorderDxfId="193" totalsRowBorderDxfId="192">
  <autoFilter ref="C218:E224" xr:uid="{A68EE463-B645-4E74-BD7A-1BEB86F94C13}"/>
  <tableColumns count="3">
    <tableColumn id="1" xr3:uid="{927F1D70-D6B4-4D05-A22B-480715A525BF}" name="Area 1" dataDxfId="191"/>
    <tableColumn id="2" xr3:uid="{8199373A-DB22-41C2-9D2E-1038A838DDAD}" name="Area 2" dataDxfId="190"/>
    <tableColumn id="3" xr3:uid="{A4903DC0-F099-4F12-8753-254A1717B945}" name="NTC(MW)" dataDxfId="189">
      <calculatedColumnFormula>'[1]Publikime AL'!E332</calculatedColumnFormula>
    </tableColumn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5" xr:uid="{7DB7B6B5-AA33-4496-AE9B-2306D4255F6E}" name="Table141718194676" displayName="Table141718194676" ref="C228:E234" totalsRowShown="0" headerRowDxfId="188" dataDxfId="186" headerRowBorderDxfId="187" tableBorderDxfId="185" totalsRowBorderDxfId="184">
  <autoFilter ref="C228:E234" xr:uid="{7DB7B6B5-AA33-4496-AE9B-2306D4255F6E}"/>
  <tableColumns count="3">
    <tableColumn id="1" xr3:uid="{F7BE843E-E9A9-4DBF-8C30-B11601DB7FCE}" name="Area 1" dataDxfId="183"/>
    <tableColumn id="2" xr3:uid="{97A5903B-8373-4ABF-9BCE-249EA7A66FDC}" name="Area 2" dataDxfId="182"/>
    <tableColumn id="3" xr3:uid="{D820FB42-AF57-4444-940B-9D4BC053B80E}" name="NTC(MW)" dataDxfId="181">
      <calculatedColumnFormula>'[1]Publikime AL'!E332</calculatedColumnFormula>
    </tableColumn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6" xr:uid="{3B36E106-EFBE-4919-A721-DC940357CFA8}" name="Table14171819204777" displayName="Table14171819204777" ref="C242:E248" totalsRowShown="0" headerRowDxfId="180" dataDxfId="178" headerRowBorderDxfId="179" tableBorderDxfId="177" totalsRowBorderDxfId="176">
  <autoFilter ref="C242:E248" xr:uid="{3B36E106-EFBE-4919-A721-DC940357CFA8}"/>
  <tableColumns count="3">
    <tableColumn id="1" xr3:uid="{242F30DA-E0B9-4620-8A9D-1DB3F8A517F2}" name="Area 1" dataDxfId="175"/>
    <tableColumn id="2" xr3:uid="{6B4AD4C4-81A4-4351-BDD3-79223A794520}" name="Area 2" dataDxfId="174"/>
    <tableColumn id="3" xr3:uid="{A3AFBB54-867B-47D2-8BBD-B0AC5F50DBA1}" name="NTC(MW)" dataDxfId="173">
      <calculatedColumnFormula>'[2]Publikime AL'!E343</calculatedColumnFormula>
    </tableColumn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7" xr:uid="{88946ADB-C1EC-4DAF-BC91-95378F38CB37}" name="Table204878" displayName="Table204878" ref="C299:G339" totalsRowShown="0" headerRowDxfId="172" dataDxfId="170" headerRowBorderDxfId="171" tableBorderDxfId="169" totalsRowBorderDxfId="168">
  <autoFilter ref="C299:G339" xr:uid="{88946ADB-C1EC-4DAF-BC91-95378F38CB37}"/>
  <tableColumns count="5">
    <tableColumn id="1" xr3:uid="{8A71C4FA-8F02-48E4-B50E-8CCFCB3FC849}" name="Power Plant" dataDxfId="167"/>
    <tableColumn id="2" xr3:uid="{01EB288F-BCD5-465C-8525-8D92C6C903B7}" name="Installed Capacity" dataDxfId="166"/>
    <tableColumn id="3" xr3:uid="{A3E09823-C991-4337-8BD4-74DD6BC43868}" name="Voltage" dataDxfId="165"/>
    <tableColumn id="5" xr3:uid="{B7CA16A8-B6DC-42F3-ACA0-D1BAE5905B4F}" name="Generation type" dataDxfId="164"/>
    <tableColumn id="4" xr3:uid="{4EE80EC9-0A4B-45F3-AF5B-E5DA9684A03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3" xr:uid="{BE74E36F-460D-438D-88F7-D5A26C3F0BE1}" name="Table141731" displayName="Table141731" ref="C310:E316" totalsRowShown="0" headerRowDxfId="613" dataDxfId="611" headerRowBorderDxfId="612" tableBorderDxfId="610" totalsRowBorderDxfId="609">
  <autoFilter ref="C310:E316" xr:uid="{BE74E36F-460D-438D-88F7-D5A26C3F0BE1}"/>
  <tableColumns count="3">
    <tableColumn id="1" xr3:uid="{809577C2-D5DE-4CC8-99ED-8EF25683404E}" name="Zona 1" dataDxfId="608"/>
    <tableColumn id="2" xr3:uid="{A6A36641-A900-4D48-8F27-9190D385DC4B}" name="Zona 2" dataDxfId="607"/>
    <tableColumn id="3" xr3:uid="{33F68CB8-7C79-4878-BAF5-4B5C35EFFBAA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8" xr:uid="{E97961A2-5B62-43D7-94A2-2E190A183306}" name="Table214979" displayName="Table214979" ref="D344:E368" totalsRowShown="0" headerRowDxfId="162" dataDxfId="160" headerRowBorderDxfId="161" tableBorderDxfId="159" totalsRowBorderDxfId="158">
  <autoFilter ref="D344:E368" xr:uid="{E97961A2-5B62-43D7-94A2-2E190A183306}"/>
  <tableColumns count="2">
    <tableColumn id="1" xr3:uid="{3307A0EB-97D2-42DE-86B7-8691CABC2DE8}" name="Hour" dataDxfId="157"/>
    <tableColumn id="2" xr3:uid="{1E0946E6-BD7B-4883-B0ED-24F0C8934ADF}" name="Schedule MW" dataDxfId="156">
      <calculatedColumnFormula>'[1]D-1'!E10</calculatedColumnFormula>
    </tableColumn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9" xr:uid="{38211337-D440-4BD6-AD70-A416A538B4D5}" name="Table20245280" displayName="Table20245280" ref="B372:G380" totalsRowShown="0" headerRowDxfId="155" dataDxfId="153" headerRowBorderDxfId="154" tableBorderDxfId="152" totalsRowBorderDxfId="151">
  <autoFilter ref="B372:G380" xr:uid="{38211337-D440-4BD6-AD70-A416A538B4D5}"/>
  <tableColumns count="6">
    <tableColumn id="1" xr3:uid="{BD590D37-BE97-4271-B585-8EEAB47E8068}" name="Power Plant" dataDxfId="150"/>
    <tableColumn id="6" xr3:uid="{0FD2C442-E95C-489A-A557-B73EBC975EE7}" name="Unit" dataDxfId="149"/>
    <tableColumn id="2" xr3:uid="{E465AC79-1AC0-4093-9D61-3967278FE82E}" name="Installed capacity" dataDxfId="148"/>
    <tableColumn id="3" xr3:uid="{77CD7B72-EB77-4FDD-941A-FEA1F9481D7C}" name="Voltage" dataDxfId="147"/>
    <tableColumn id="4" xr3:uid="{5216D208-93D3-4179-B86A-38120C4446D8}" name="Location" dataDxfId="146"/>
    <tableColumn id="5" xr3:uid="{7B86F20B-7AEB-4A03-97C5-066BB950B60F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0" xr:uid="{AB097416-E65F-49F7-8E40-7E53B5614954}" name="Table245481" displayName="Table245481" ref="C284:E289" totalsRowShown="0" headerRowDxfId="144" dataDxfId="142" headerRowBorderDxfId="143" tableBorderDxfId="141" totalsRowBorderDxfId="140">
  <autoFilter ref="C284:E289" xr:uid="{AB097416-E65F-49F7-8E40-7E53B5614954}"/>
  <tableColumns count="3">
    <tableColumn id="1" xr3:uid="{A05BA16A-9DA6-4CA2-A7B7-FFF882ED6777}" name="Element" dataDxfId="139"/>
    <tableColumn id="2" xr3:uid="{5BE0EBDF-17DB-471E-80A2-1E343D7D63FE}" name="Type" dataDxfId="138"/>
    <tableColumn id="3" xr3:uid="{207BEA52-03A7-4D01-B4A8-118C93CB5F2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1" xr:uid="{05E796C4-4A13-468D-94F6-160AED0E9F74}" name="Table25582" displayName="Table25582" ref="A429:H454" totalsRowShown="0" headerRowDxfId="136" dataDxfId="134" headerRowBorderDxfId="135" tableBorderDxfId="133" totalsRowBorderDxfId="132">
  <autoFilter ref="A429:H454" xr:uid="{05E796C4-4A13-468D-94F6-160AED0E9F74}"/>
  <tableColumns count="8">
    <tableColumn id="1" xr3:uid="{7BA13FAC-201B-4C25-9ED8-3B840F37BD74}" name="Hour" dataDxfId="131"/>
    <tableColumn id="2" xr3:uid="{F5BB01A2-C8B6-433D-AB42-0FACB073239A}" name="aFRR+" dataDxfId="130">
      <calculatedColumnFormula>'[1]W-1'!B16</calculatedColumnFormula>
    </tableColumn>
    <tableColumn id="3" xr3:uid="{CB2E5CB6-A7C3-4BFA-ADEB-F520CFF7BFC8}" name="aFRR-" dataDxfId="129">
      <calculatedColumnFormula>'[1]W-1'!C16</calculatedColumnFormula>
    </tableColumn>
    <tableColumn id="4" xr3:uid="{85C19D0F-7ED6-425C-AAB6-7CB74543B698}" name="mFRR+" dataDxfId="128">
      <calculatedColumnFormula>'[1]W-1'!D16</calculatedColumnFormula>
    </tableColumn>
    <tableColumn id="5" xr3:uid="{7A251E1A-F58D-44BB-B748-780BC188E6A5}" name="mFRR-" dataDxfId="127">
      <calculatedColumnFormula>'[1]W-1'!E16</calculatedColumnFormula>
    </tableColumn>
    <tableColumn id="6" xr3:uid="{D720CFDA-2317-4E86-AD3F-F6717C8C1467}" name="RR+" dataDxfId="126">
      <calculatedColumnFormula>'[1]W-1'!F16</calculatedColumnFormula>
    </tableColumn>
    <tableColumn id="7" xr3:uid="{E1B4121D-FF60-454D-A41D-6DE7E9B85DD1}" name="RR-" dataDxfId="125">
      <calculatedColumnFormula>'[1]W-1'!G16</calculatedColumnFormula>
    </tableColumn>
    <tableColumn id="8" xr3:uid="{ECFF4E9D-FA04-4536-926A-711DBC1864E6}" name="Total" dataDxfId="124">
      <calculatedColumnFormula>'[1]W-1'!H16</calculatedColumnFormula>
    </tableColumn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2" xr:uid="{A1EE0290-DC19-482A-90DE-B548EBAD55C2}" name="Table55683" displayName="Table55683" ref="C484:E652" totalsRowShown="0" headerRowDxfId="123" headerRowBorderDxfId="122" tableBorderDxfId="121" totalsRowBorderDxfId="120">
  <autoFilter ref="C484:E652" xr:uid="{A1EE0290-DC19-482A-90DE-B548EBAD55C2}"/>
  <tableColumns count="3">
    <tableColumn id="1" xr3:uid="{0613E4FE-FDF5-44CC-BD7A-E9A313BEF8E3}" name="hour" dataDxfId="119"/>
    <tableColumn id="2" xr3:uid="{19DEEF2B-9473-4370-BB75-89173A51337B}" name="Load (MWh)" dataDxfId="118">
      <calculatedColumnFormula>'[1]Publikime AL'!D612</calculatedColumnFormula>
    </tableColumn>
    <tableColumn id="3" xr3:uid="{E76C04CD-90E9-4AFB-A8FF-CC42FC564A97}" name="Losses (MWh)" dataDxfId="117">
      <calculatedColumnFormula>'[1]Publikime AL'!E612</calculatedColumnFormula>
    </tableColumn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3" xr:uid="{C73901BE-144D-47A2-9D3C-1976EDBD0AA2}" name="Table65784" displayName="Table65784" ref="C656:E668" totalsRowShown="0" headerRowDxfId="116" dataDxfId="114" headerRowBorderDxfId="115" tableBorderDxfId="113" totalsRowBorderDxfId="112">
  <autoFilter ref="C656:E668" xr:uid="{C73901BE-144D-47A2-9D3C-1976EDBD0AA2}"/>
  <tableColumns count="3">
    <tableColumn id="1" xr3:uid="{CC556D7A-A6BE-4C34-AFAC-47041CC818C4}" name="Month" dataDxfId="111"/>
    <tableColumn id="2" xr3:uid="{89105A66-1B04-47B8-8679-D9FE3D370EF0}" name="Average Load" dataDxfId="110">
      <calculatedColumnFormula>'[1]Publikime AL'!D812</calculatedColumnFormula>
    </tableColumn>
    <tableColumn id="3" xr3:uid="{B6C95422-6A1F-4AD0-BF02-385C3062975B}" name="Max Load" dataDxfId="109">
      <calculatedColumnFormula>'[1]Publikime AL'!E812</calculatedColumnFormula>
    </tableColumn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4" xr:uid="{F5F28C31-5F49-4AC1-A31B-AC8A061C194E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7D7F982A-A971-433B-9A4C-8726F706B885}" name="Data" headerRowDxfId="103" dataDxfId="102"/>
    <tableColumn id="2" xr3:uid="{ECCEBBC1-58FB-4FC1-8122-0D83207971CE}" name="10-26-2020" headerRowDxfId="101" dataDxfId="100">
      <calculatedColumnFormula>'[2]Publikime AL'!B849</calculatedColumnFormula>
    </tableColumn>
    <tableColumn id="3" xr3:uid="{F910C919-3759-4117-9DDF-93005480CC16}" name="10-27-2020" headerRowDxfId="99" dataDxfId="98">
      <calculatedColumnFormula>'[2]Publikime AL'!C849</calculatedColumnFormula>
    </tableColumn>
    <tableColumn id="4" xr3:uid="{33BF17D6-60D8-4F97-B537-3E0DF7C6C943}" name="10-28-2020" headerRowDxfId="97" dataDxfId="96">
      <calculatedColumnFormula>'[2]Publikime AL'!D849</calculatedColumnFormula>
    </tableColumn>
    <tableColumn id="5" xr3:uid="{128127A3-82E2-4475-AE42-0436EDE27A9B}" name="10-29-2020" headerRowDxfId="95" dataDxfId="94">
      <calculatedColumnFormula>'[2]Publikime AL'!E849</calculatedColumnFormula>
    </tableColumn>
    <tableColumn id="6" xr3:uid="{C6C52FE1-6842-4019-8FD9-06C62558D3CE}" name="10-30-2020" headerRowDxfId="93" dataDxfId="92">
      <calculatedColumnFormula>'[2]Publikime AL'!F849</calculatedColumnFormula>
    </tableColumn>
    <tableColumn id="7" xr3:uid="{B4FA36C6-28C8-45F4-852F-69525EAEF7ED}" name="10-31-2020" headerRowDxfId="91" dataDxfId="90">
      <calculatedColumnFormula>'[2]Publikime AL'!G849</calculatedColumnFormula>
    </tableColumn>
    <tableColumn id="8" xr3:uid="{291BFC50-AF1F-40B7-AD41-3995F2E403DE}" name="11-1-2020" headerRowDxfId="89" dataDxfId="88">
      <calculatedColumnFormula>'[2]Publikime AL'!H849</calculatedColumnFormula>
    </tableColumn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5" xr:uid="{2F45B6C2-5966-4240-8410-1A8D74A08E8F}" name="Table275986" displayName="Table275986" ref="C679:F680" headerRowDxfId="87" headerRowBorderDxfId="86" tableBorderDxfId="85" totalsRowBorderDxfId="84">
  <autoFilter ref="C679:F680" xr:uid="{2F45B6C2-5966-4240-8410-1A8D74A08E8F}"/>
  <tableColumns count="4">
    <tableColumn id="1" xr3:uid="{B7244EEE-76B2-402E-A7D3-FFF9EC17B24D}" name="Nr." totalsRowLabel="Total" dataDxfId="83" totalsRowDxfId="82"/>
    <tableColumn id="2" xr3:uid="{1ACE9CE3-01B1-4528-8FC7-87255C7AD967}" name="Substation" dataDxfId="81" totalsRowDxfId="80"/>
    <tableColumn id="3" xr3:uid="{FF92916B-67FC-44DF-8665-A814CFF7C669}" name="Hour" dataDxfId="79" totalsRowDxfId="78"/>
    <tableColumn id="4" xr3:uid="{500C5335-1E28-4BCE-B850-5AEF990FCA21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6" xr:uid="{183AA4B2-373B-4274-B3DB-34262B4C82C1}" name="Table27296087" displayName="Table27296087" ref="C684:F685" headerRowDxfId="75" headerRowBorderDxfId="74" tableBorderDxfId="73" totalsRowBorderDxfId="72">
  <autoFilter ref="C684:F685" xr:uid="{183AA4B2-373B-4274-B3DB-34262B4C82C1}"/>
  <tableColumns count="4">
    <tableColumn id="1" xr3:uid="{53F702AE-E18A-44E8-9BD5-812856D93C77}" name="Nr." totalsRowLabel="Total" dataDxfId="71" totalsRowDxfId="70"/>
    <tableColumn id="2" xr3:uid="{E7FB3C56-CB3B-463C-A15B-82FE848A7B7B}" name="Substation" dataDxfId="69" totalsRowDxfId="68"/>
    <tableColumn id="3" xr3:uid="{CEA1404F-8AD7-41E9-B104-F28D0C1DAD8F}" name="Hour" dataDxfId="67" totalsRowDxfId="66"/>
    <tableColumn id="4" xr3:uid="{820AC250-3697-4FAB-901F-C0F3D0A17D08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7" xr:uid="{539A6F17-5C44-4E46-9E48-204BE61717C4}" name="Table296188" displayName="Table296188" ref="C84:F108" totalsRowShown="0" headerRowDxfId="63" dataDxfId="61" headerRowBorderDxfId="62" tableBorderDxfId="60" totalsRowBorderDxfId="59">
  <autoFilter ref="C84:F108" xr:uid="{539A6F17-5C44-4E46-9E48-204BE61717C4}"/>
  <tableColumns count="4">
    <tableColumn id="1" xr3:uid="{E4774E76-CAFC-4532-BDC4-225B6925BA3D}" name="Hour" dataDxfId="58"/>
    <tableColumn id="2" xr3:uid="{1EC034A1-BE79-4570-A8B0-DEC66D03F64C}" name="Production" dataDxfId="57">
      <calculatedColumnFormula>'[1]Publikime AL'!D160</calculatedColumnFormula>
    </tableColumn>
    <tableColumn id="3" xr3:uid="{F2BBDD75-95C3-4F10-8B74-8D1B930EEA69}" name="Exchange" dataDxfId="56">
      <calculatedColumnFormula>'[1]Publikime AL'!E160</calculatedColumnFormula>
    </tableColumn>
    <tableColumn id="4" xr3:uid="{C91571BC-61D8-4C63-AEF3-E8AD369B0C1E}" name="Consumption" dataDxfId="55">
      <calculatedColumnFormula>'[1]Publikime AL'!F160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4" xr:uid="{CAC89098-F7A3-4D57-AC58-523FB68BE749}" name="Table1426" displayName="Table1426" ref="C280:E286" totalsRowShown="0" headerRowDxfId="605" dataDxfId="603" headerRowBorderDxfId="604" tableBorderDxfId="602" totalsRowBorderDxfId="601">
  <autoFilter ref="C280:E286" xr:uid="{CAC89098-F7A3-4D57-AC58-523FB68BE749}"/>
  <tableColumns count="3">
    <tableColumn id="1" xr3:uid="{4C211C27-D4E8-4827-A8C9-D96C12DE1BB2}" name="Zona 1" dataDxfId="600"/>
    <tableColumn id="2" xr3:uid="{758E998F-72B9-4541-982C-6D211C45C724}" name="Zona 2" dataDxfId="599"/>
    <tableColumn id="3" xr3:uid="{64A38570-7320-48C4-94AE-23CF4D5E22D4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8" xr:uid="{F3F7AF32-1EA3-4482-886C-247ED339678D}" name="Table14417234" displayName="Table14417234" ref="C177:E183" totalsRowShown="0" headerRowDxfId="54" dataDxfId="52" headerRowBorderDxfId="53" tableBorderDxfId="51" totalsRowBorderDxfId="50">
  <autoFilter ref="C177:E183" xr:uid="{F3F7AF32-1EA3-4482-886C-247ED339678D}"/>
  <tableColumns count="3">
    <tableColumn id="1" xr3:uid="{9C86359A-2B1E-4B10-893E-0AFDA21D2E86}" name="Area 1" dataDxfId="49"/>
    <tableColumn id="2" xr3:uid="{4B38ABB5-D9EA-4541-A87C-AD5E4FA31C2D}" name="Area 2" dataDxfId="48"/>
    <tableColumn id="3" xr3:uid="{43FB0317-B7EF-4640-A3DA-420AA6128544}" name="NTC(MW)" dataDxfId="47">
      <calculatedColumnFormula>'[1]Publikime AL'!E281</calculatedColumnFormula>
    </tableColumn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9" xr:uid="{CC246C33-8B60-407D-A8CD-93D4948F86DF}" name="Table1417437435" displayName="Table1417437435" ref="C207:E213" totalsRowShown="0" headerRowDxfId="46" dataDxfId="44" headerRowBorderDxfId="45" tableBorderDxfId="43" totalsRowBorderDxfId="42">
  <autoFilter ref="C207:E213" xr:uid="{CC246C33-8B60-407D-A8CD-93D4948F86DF}"/>
  <tableColumns count="3">
    <tableColumn id="1" xr3:uid="{3DB80264-E228-483A-981D-855245D989AC}" name="Area 1" dataDxfId="41"/>
    <tableColumn id="2" xr3:uid="{58571F96-3162-43EA-8726-230FAA408866}" name="Area 2" dataDxfId="40"/>
    <tableColumn id="3" xr3:uid="{F706038D-E3BD-44CB-8E26-6E15F3491700}" name="NTC(MW)" dataDxfId="39">
      <calculatedColumnFormula>'[1]Publikime AL'!E311</calculatedColumnFormula>
    </tableColumn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0" xr:uid="{59C29CD1-A994-49DC-8F83-D494D78A5607}" name="Table38" displayName="Table38" ref="A387:I411" totalsRowShown="0" headerRowDxfId="38" dataDxfId="36" headerRowBorderDxfId="37" tableBorderDxfId="35" totalsRowBorderDxfId="34">
  <tableColumns count="9">
    <tableColumn id="1" xr3:uid="{CE632C02-E0C0-4D17-B22D-DAFCD13E17B3}" name="Hour" dataDxfId="33"/>
    <tableColumn id="2" xr3:uid="{EAB23A3C-F783-4D92-88B3-2B4540C93646}" name="Fierze 1" dataDxfId="32">
      <calculatedColumnFormula>'[1]Publikime AL'!B516</calculatedColumnFormula>
    </tableColumn>
    <tableColumn id="3" xr3:uid="{EB818759-1E6C-49AE-8774-7F5248F0D58E}" name="Fierze 2" dataDxfId="31">
      <calculatedColumnFormula>'[1]Publikime AL'!C516</calculatedColumnFormula>
    </tableColumn>
    <tableColumn id="4" xr3:uid="{C26739B5-D977-4DC5-9CF1-B4FF0ED22FE4}" name="Fierze 3" dataDxfId="30">
      <calculatedColumnFormula>'[1]Publikime AL'!D516</calculatedColumnFormula>
    </tableColumn>
    <tableColumn id="5" xr3:uid="{C15CD025-33EC-4EE4-A66B-F8C60AB6860F}" name="Fierze 4" dataDxfId="29">
      <calculatedColumnFormula>'[1]Publikime AL'!E516</calculatedColumnFormula>
    </tableColumn>
    <tableColumn id="6" xr3:uid="{EA4B8EC1-6C15-4DFF-9A94-976F00021234}" name="Koman 1" dataDxfId="28">
      <calculatedColumnFormula>'[1]Publikime AL'!F516</calculatedColumnFormula>
    </tableColumn>
    <tableColumn id="7" xr3:uid="{724D5392-EF05-4BCD-9F03-CF7A29CE9E04}" name="Koman 2" dataDxfId="27">
      <calculatedColumnFormula>'[1]Publikime AL'!G516</calculatedColumnFormula>
    </tableColumn>
    <tableColumn id="8" xr3:uid="{3F4ACCA1-1B56-4D7D-A3C9-AB636BAA3978}" name="Koman 3" dataDxfId="26">
      <calculatedColumnFormula>'[1]Publikime AL'!H516</calculatedColumnFormula>
    </tableColumn>
    <tableColumn id="9" xr3:uid="{4ACFF593-DD28-4522-AC7F-0723797789F0}" name="Koman 4" dataDxfId="25">
      <calculatedColumnFormula>'[1]Publikime AL'!I516</calculatedColumnFormula>
    </tableColumn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1" xr:uid="{D1347C52-5E9F-4A4A-8A1F-9F745068CB19}" name="Table40" displayName="Table40" ref="A254:G278" totalsRowShown="0" headerRowDxfId="24" headerRowBorderDxfId="23" tableBorderDxfId="22" totalsRowBorderDxfId="21">
  <tableColumns count="7">
    <tableColumn id="1" xr3:uid="{149101BB-14E5-4AB1-B488-1CCD5FFDC8FF}" name="Hour" dataDxfId="20"/>
    <tableColumn id="2" xr3:uid="{2CD10998-BF26-4D5D-BEF1-884F0277616C}" name=" Bistrice-Myrtos" dataDxfId="19">
      <calculatedColumnFormula>'[1]Publikime AL'!B358</calculatedColumnFormula>
    </tableColumn>
    <tableColumn id="3" xr3:uid="{60710FE2-B16D-4FC6-83B5-E3CE3028B20E}" name=" FIERZE-PRIZREN" dataDxfId="18">
      <calculatedColumnFormula>'[1]Publikime AL'!C358</calculatedColumnFormula>
    </tableColumn>
    <tableColumn id="4" xr3:uid="{46EFCCBD-3434-43D2-B6E7-FC478188B595}" name="KOPLIK-PODGORICA" dataDxfId="17">
      <calculatedColumnFormula>'[1]Publikime AL'!D358</calculatedColumnFormula>
    </tableColumn>
    <tableColumn id="5" xr3:uid="{DA596C9F-7486-4A70-987E-6F1E5A653123}" name="KOMAN-KOSOVA" dataDxfId="16">
      <calculatedColumnFormula>'[1]Publikime AL'!E358</calculatedColumnFormula>
    </tableColumn>
    <tableColumn id="6" xr3:uid="{9068D87E-2945-4817-A35D-8B692162F9FB}" name="TIRANA2-PODGORICE" dataDxfId="15">
      <calculatedColumnFormula>'[1]Publikime AL'!F358</calculatedColumnFormula>
    </tableColumn>
    <tableColumn id="7" xr3:uid="{671101E0-4675-409F-93BF-F0ED097110BB}" name="ZEMBLAK-KARDIA" dataDxfId="14">
      <calculatedColumnFormula>'[1]Publikime AL'!G358</calculatedColumnFormula>
    </tableColumn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2" xr:uid="{9E478159-9EB2-41E0-B354-5635910583F2}" name="Table4143" displayName="Table4143" ref="A416:I417" totalsRowShown="0" headerRowDxfId="13" dataDxfId="11" headerRowBorderDxfId="12" tableBorderDxfId="10" totalsRowBorderDxfId="9">
  <tableColumns count="9">
    <tableColumn id="1" xr3:uid="{C61FA76F-F141-4A6B-9C74-9B9C29953F45}" name=" " dataDxfId="8"/>
    <tableColumn id="2" xr3:uid="{AA07A928-5C42-412E-98CE-1A3FF8A0A672}" name="Fierze 1" dataDxfId="7">
      <calculatedColumnFormula>SUM(B389:B412)</calculatedColumnFormula>
    </tableColumn>
    <tableColumn id="3" xr3:uid="{F732313B-9A6D-43A1-8E93-633BB87909F5}" name="Fierze 2" dataDxfId="6">
      <calculatedColumnFormula>SUM(C389:C412)</calculatedColumnFormula>
    </tableColumn>
    <tableColumn id="4" xr3:uid="{B527977D-F4E0-4747-A2DB-148E55D850DF}" name="Fierze 3" dataDxfId="5">
      <calculatedColumnFormula>SUM(D389:D412)</calculatedColumnFormula>
    </tableColumn>
    <tableColumn id="5" xr3:uid="{EBFA9A03-1B41-47B5-B2D0-7773E8B17FDB}" name="Fierze 4" dataDxfId="4">
      <calculatedColumnFormula>SUM(E389:E412)</calculatedColumnFormula>
    </tableColumn>
    <tableColumn id="6" xr3:uid="{1DFD18D7-7349-4ECA-ACC7-1E040FA78330}" name="Koman 1" dataDxfId="3">
      <calculatedColumnFormula>SUM(F389:F412)</calculatedColumnFormula>
    </tableColumn>
    <tableColumn id="7" xr3:uid="{F9CD5156-E9AB-4D88-804A-1B5E8EF20A61}" name="Koman 2" dataDxfId="2">
      <calculatedColumnFormula>SUM(G389:G412)</calculatedColumnFormula>
    </tableColumn>
    <tableColumn id="8" xr3:uid="{DE7989F3-CEA9-4FC4-BDDE-051FF77EDCE0}" name="Koman 3" dataDxfId="1">
      <calculatedColumnFormula>SUM(H389:H412)</calculatedColumnFormula>
    </tableColumn>
    <tableColumn id="9" xr3:uid="{A9C9133B-45E4-451E-827D-5FCF8A94EED6}" name="Koman 4" dataDxfId="0">
      <calculatedColumnFormula>SUM(I389:I412)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5" xr:uid="{36E66485-15E8-4A5C-9B65-E04A122EFF54}" name="Table29" displayName="Table29" ref="C159:F183" totalsRowShown="0" headerRowDxfId="597" dataDxfId="595" headerRowBorderDxfId="596" tableBorderDxfId="594" totalsRowBorderDxfId="593">
  <autoFilter ref="C159:F183" xr:uid="{36E66485-15E8-4A5C-9B65-E04A122EFF54}"/>
  <tableColumns count="4">
    <tableColumn id="1" xr3:uid="{9A306A98-52F6-412F-B9F1-D53659E5623A}" name="Ora" dataDxfId="592"/>
    <tableColumn id="2" xr3:uid="{26F763BD-A03A-49CA-AD49-6367AD00E1FC}" name="Prodhimi" dataDxfId="591"/>
    <tableColumn id="3" xr3:uid="{CC2557E4-2B24-42CE-8B7E-93DBBE70E222}" name="Shkembimi" dataDxfId="590"/>
    <tableColumn id="4" xr3:uid="{F90D5CF7-7109-4C18-B45E-E2E1FCB624E7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6" xr:uid="{81B8B287-7DDC-49C5-832D-E73C73D29FCB}" name="Table2729" displayName="Table2729" ref="C885:F886" headerRowDxfId="588" headerRowBorderDxfId="587" tableBorderDxfId="586" totalsRowBorderDxfId="585">
  <autoFilter ref="C885:F886" xr:uid="{81B8B287-7DDC-49C5-832D-E73C73D29FCB}"/>
  <tableColumns count="4">
    <tableColumn id="1" xr3:uid="{F3F84CE3-72F3-4B9A-B553-571EF1C62CD1}" name="Nr." totalsRowLabel="Total" dataDxfId="584" totalsRowDxfId="583"/>
    <tableColumn id="2" xr3:uid="{198496A7-3218-468E-82E6-A870533852A7}" name="Nenstacioni" dataDxfId="582" totalsRowDxfId="581"/>
    <tableColumn id="3" xr3:uid="{48B7DA5C-4731-4586-9D58-26835697E822}" name="Ora" dataDxfId="580" totalsRowDxfId="579"/>
    <tableColumn id="4" xr3:uid="{396E4CD2-7D3A-44F6-B4BF-13CABAF75953}" name="Arsyeja" totalsRowFunction="count" dataDxfId="578" totalsRow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7" xr:uid="{C90F4B0D-1767-43B7-9CB7-E771870D4343}" name="Table27" displayName="Table27" ref="C880:F881" headerRowDxfId="576" headerRowBorderDxfId="575" tableBorderDxfId="574" totalsRowBorderDxfId="573">
  <autoFilter ref="C880:F881" xr:uid="{C90F4B0D-1767-43B7-9CB7-E771870D4343}"/>
  <tableColumns count="4">
    <tableColumn id="1" xr3:uid="{71959161-8726-4AA7-99C7-48744692055F}" name="Nr." totalsRowLabel="Total" dataDxfId="572" totalsRowDxfId="571"/>
    <tableColumn id="2" xr3:uid="{2CBB1056-CC7C-4B3A-A83E-56F342974FFE}" name="Nenstacioni" dataDxfId="570" totalsRowDxfId="569"/>
    <tableColumn id="3" xr3:uid="{7A7EC7B3-781C-4C46-B2B2-483E8B1E1D8A}" name="Ora" dataDxfId="568" totalsRowDxfId="567"/>
    <tableColumn id="4" xr3:uid="{A0E1AF2B-969F-4F94-B569-6B7FFED91B59}" name="Arsyeja" totalsRowFunction="count" dataDxfId="566" totalsRowDxfId="56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6" sqref="B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45861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24664.25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1296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225.67837983999999</v>
      </c>
      <c r="E160" s="44">
        <v>-557.9079999999999</v>
      </c>
      <c r="F160" s="44">
        <v>783.58637983999984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143.25976116000001</v>
      </c>
      <c r="E161" s="44">
        <v>-554.85799999999995</v>
      </c>
      <c r="F161" s="44">
        <v>698.11776115999999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117.15550373000002</v>
      </c>
      <c r="E162" s="44">
        <v>-540.58400000000006</v>
      </c>
      <c r="F162" s="44">
        <v>657.73950373000002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87.159479250000032</v>
      </c>
      <c r="E163" s="44">
        <v>-550.49199999999996</v>
      </c>
      <c r="F163" s="44">
        <v>637.65147924999997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88.799387649999986</v>
      </c>
      <c r="E164" s="44">
        <v>-545.57599999999991</v>
      </c>
      <c r="F164" s="44">
        <v>634.37538764999988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123.83595134000001</v>
      </c>
      <c r="E165" s="44">
        <v>-537.81000000000006</v>
      </c>
      <c r="F165" s="44">
        <v>661.64595134000001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244.21590533999998</v>
      </c>
      <c r="E166" s="44">
        <v>-511.37299999999999</v>
      </c>
      <c r="F166" s="44">
        <v>755.58890534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413.46629466000002</v>
      </c>
      <c r="E167" s="44">
        <v>-454.68299999999999</v>
      </c>
      <c r="F167" s="44">
        <v>868.14929466000001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407.74893242999997</v>
      </c>
      <c r="E168" s="44">
        <v>-564.37899999999991</v>
      </c>
      <c r="F168" s="44">
        <v>972.12793242999987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469.18208055000002</v>
      </c>
      <c r="E169" s="44">
        <v>-543.16</v>
      </c>
      <c r="F169" s="44">
        <v>1012.34208055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537.30832143000009</v>
      </c>
      <c r="E170" s="44">
        <v>-501.07300000000009</v>
      </c>
      <c r="F170" s="44">
        <v>1038.3813214300003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575.29279598999983</v>
      </c>
      <c r="E171" s="44">
        <v>-497.81299999999987</v>
      </c>
      <c r="F171" s="44">
        <v>1073.1057959899997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619.38997560999996</v>
      </c>
      <c r="E172" s="44">
        <v>-484.19699999999995</v>
      </c>
      <c r="F172" s="44">
        <v>1103.5869756099999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652.77746087999969</v>
      </c>
      <c r="E173" s="44">
        <v>-480.37</v>
      </c>
      <c r="F173" s="44">
        <v>1133.1474608799997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648.1909264599999</v>
      </c>
      <c r="E174" s="44">
        <v>-478.38599999999997</v>
      </c>
      <c r="F174" s="44">
        <v>1126.5769264599999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645.18579758999988</v>
      </c>
      <c r="E175" s="44">
        <v>-489.42399999999998</v>
      </c>
      <c r="F175" s="44">
        <v>1134.6097975899997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658.69239987000003</v>
      </c>
      <c r="E176" s="44">
        <v>-487.35700000000008</v>
      </c>
      <c r="F176" s="44">
        <v>1146.0493998700001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713.70591094000008</v>
      </c>
      <c r="E177" s="44">
        <v>-497.14400000000001</v>
      </c>
      <c r="F177" s="44">
        <v>1210.84991094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938.27445966999983</v>
      </c>
      <c r="E178" s="44">
        <v>-330.45699999999999</v>
      </c>
      <c r="F178" s="44">
        <v>1268.7314596699998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923.06806485999994</v>
      </c>
      <c r="E179" s="44">
        <v>-344.40599999999995</v>
      </c>
      <c r="F179" s="44">
        <v>1267.47406486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889.69135739999956</v>
      </c>
      <c r="E180" s="44">
        <v>-388.24199999999996</v>
      </c>
      <c r="F180" s="44">
        <v>1277.9333573999995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862.72497840999995</v>
      </c>
      <c r="E181" s="44">
        <v>-388.71800000000007</v>
      </c>
      <c r="F181" s="44">
        <v>1251.44297841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682.79381045000014</v>
      </c>
      <c r="E182" s="44">
        <v>-451.90500000000003</v>
      </c>
      <c r="F182" s="44">
        <v>1134.6988104500001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490.74036416000007</v>
      </c>
      <c r="E183" s="44">
        <v>-479.73099999999999</v>
      </c>
      <c r="F183" s="44">
        <v>970.47136416000012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45861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284.55</v>
      </c>
      <c r="I448" s="12"/>
    </row>
    <row r="449" spans="1:9" ht="15.75" customHeight="1" x14ac:dyDescent="0.25">
      <c r="A449" s="10"/>
      <c r="D449" s="28" t="s">
        <v>156</v>
      </c>
      <c r="E449" s="101">
        <v>212.61</v>
      </c>
      <c r="I449" s="12"/>
    </row>
    <row r="450" spans="1:9" ht="15.75" customHeight="1" x14ac:dyDescent="0.25">
      <c r="A450" s="10"/>
      <c r="D450" s="28" t="s">
        <v>157</v>
      </c>
      <c r="E450" s="101">
        <v>155.47999999999999</v>
      </c>
      <c r="I450" s="12"/>
    </row>
    <row r="451" spans="1:9" ht="15.75" customHeight="1" x14ac:dyDescent="0.25">
      <c r="A451" s="10"/>
      <c r="D451" s="28" t="s">
        <v>158</v>
      </c>
      <c r="E451" s="101">
        <v>135.11000000000001</v>
      </c>
      <c r="I451" s="12"/>
    </row>
    <row r="452" spans="1:9" ht="15.75" customHeight="1" x14ac:dyDescent="0.25">
      <c r="A452" s="10"/>
      <c r="D452" s="28" t="s">
        <v>159</v>
      </c>
      <c r="E452" s="101">
        <v>132.88999999999999</v>
      </c>
      <c r="I452" s="12"/>
    </row>
    <row r="453" spans="1:9" ht="15.75" customHeight="1" x14ac:dyDescent="0.25">
      <c r="A453" s="10"/>
      <c r="D453" s="28" t="s">
        <v>160</v>
      </c>
      <c r="E453" s="101">
        <v>150.72</v>
      </c>
      <c r="I453" s="12"/>
    </row>
    <row r="454" spans="1:9" ht="15.75" customHeight="1" x14ac:dyDescent="0.25">
      <c r="A454" s="10"/>
      <c r="D454" s="28" t="s">
        <v>161</v>
      </c>
      <c r="E454" s="101">
        <v>265.94</v>
      </c>
      <c r="I454" s="12"/>
    </row>
    <row r="455" spans="1:9" x14ac:dyDescent="0.25">
      <c r="A455" s="10"/>
      <c r="D455" s="28" t="s">
        <v>162</v>
      </c>
      <c r="E455" s="101">
        <v>382.75</v>
      </c>
      <c r="I455" s="12"/>
    </row>
    <row r="456" spans="1:9" x14ac:dyDescent="0.25">
      <c r="A456" s="10"/>
      <c r="D456" s="28" t="s">
        <v>163</v>
      </c>
      <c r="E456" s="101">
        <v>383.43</v>
      </c>
      <c r="I456" s="12"/>
    </row>
    <row r="457" spans="1:9" x14ac:dyDescent="0.25">
      <c r="A457" s="10"/>
      <c r="D457" s="28" t="s">
        <v>164</v>
      </c>
      <c r="E457" s="101">
        <v>480.33</v>
      </c>
      <c r="I457" s="12"/>
    </row>
    <row r="458" spans="1:9" x14ac:dyDescent="0.25">
      <c r="A458" s="10"/>
      <c r="D458" s="28" t="s">
        <v>165</v>
      </c>
      <c r="E458" s="101">
        <v>546.64</v>
      </c>
      <c r="I458" s="12"/>
    </row>
    <row r="459" spans="1:9" x14ac:dyDescent="0.25">
      <c r="A459" s="10"/>
      <c r="D459" s="28" t="s">
        <v>166</v>
      </c>
      <c r="E459" s="101">
        <v>500.01</v>
      </c>
      <c r="I459" s="12"/>
    </row>
    <row r="460" spans="1:9" x14ac:dyDescent="0.25">
      <c r="A460" s="10"/>
      <c r="D460" s="28" t="s">
        <v>167</v>
      </c>
      <c r="E460" s="101">
        <v>550.84</v>
      </c>
      <c r="I460" s="12"/>
    </row>
    <row r="461" spans="1:9" x14ac:dyDescent="0.25">
      <c r="A461" s="10"/>
      <c r="D461" s="28" t="s">
        <v>168</v>
      </c>
      <c r="E461" s="101">
        <v>572.53</v>
      </c>
      <c r="I461" s="12"/>
    </row>
    <row r="462" spans="1:9" x14ac:dyDescent="0.25">
      <c r="A462" s="10"/>
      <c r="D462" s="28" t="s">
        <v>169</v>
      </c>
      <c r="E462" s="101">
        <v>565.34</v>
      </c>
      <c r="I462" s="12"/>
    </row>
    <row r="463" spans="1:9" x14ac:dyDescent="0.25">
      <c r="A463" s="10"/>
      <c r="D463" s="28" t="s">
        <v>170</v>
      </c>
      <c r="E463" s="101">
        <v>645.21</v>
      </c>
      <c r="I463" s="12"/>
    </row>
    <row r="464" spans="1:9" x14ac:dyDescent="0.25">
      <c r="A464" s="10"/>
      <c r="D464" s="28" t="s">
        <v>171</v>
      </c>
      <c r="E464" s="101">
        <v>639.55999999999995</v>
      </c>
      <c r="I464" s="12"/>
    </row>
    <row r="465" spans="1:9" x14ac:dyDescent="0.25">
      <c r="A465" s="10"/>
      <c r="D465" s="28" t="s">
        <v>172</v>
      </c>
      <c r="E465" s="101">
        <v>676.2</v>
      </c>
      <c r="I465" s="12"/>
    </row>
    <row r="466" spans="1:9" x14ac:dyDescent="0.25">
      <c r="A466" s="10"/>
      <c r="D466" s="28" t="s">
        <v>173</v>
      </c>
      <c r="E466" s="101">
        <v>1010.72</v>
      </c>
      <c r="I466" s="12"/>
    </row>
    <row r="467" spans="1:9" x14ac:dyDescent="0.25">
      <c r="A467" s="10"/>
      <c r="D467" s="28" t="s">
        <v>174</v>
      </c>
      <c r="E467" s="101">
        <v>976.54</v>
      </c>
      <c r="I467" s="12"/>
    </row>
    <row r="468" spans="1:9" x14ac:dyDescent="0.25">
      <c r="A468" s="10"/>
      <c r="D468" s="28" t="s">
        <v>175</v>
      </c>
      <c r="E468" s="101">
        <v>984.66</v>
      </c>
      <c r="I468" s="12"/>
    </row>
    <row r="469" spans="1:9" x14ac:dyDescent="0.25">
      <c r="A469" s="10"/>
      <c r="D469" s="28" t="s">
        <v>176</v>
      </c>
      <c r="E469" s="101">
        <v>957.79</v>
      </c>
      <c r="I469" s="12"/>
    </row>
    <row r="470" spans="1:9" x14ac:dyDescent="0.25">
      <c r="A470" s="10"/>
      <c r="D470" s="28" t="s">
        <v>177</v>
      </c>
      <c r="E470" s="101">
        <v>629.23</v>
      </c>
      <c r="I470" s="12"/>
    </row>
    <row r="471" spans="1:9" x14ac:dyDescent="0.25">
      <c r="A471" s="10"/>
      <c r="D471" s="30" t="s">
        <v>178</v>
      </c>
      <c r="E471" s="101">
        <v>440.89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80.152232089999998</v>
      </c>
      <c r="D516" s="77">
        <v>0</v>
      </c>
      <c r="E516" s="77">
        <v>0</v>
      </c>
      <c r="F516" s="77">
        <v>41.020278859999998</v>
      </c>
      <c r="G516" s="77">
        <v>131.85424173999999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36.924521779999999</v>
      </c>
      <c r="D517" s="77">
        <v>0</v>
      </c>
      <c r="E517" s="77">
        <v>0</v>
      </c>
      <c r="F517" s="77">
        <v>0</v>
      </c>
      <c r="G517" s="77">
        <v>127.51093897000003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122.49703393999999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11.24802232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2.0409018200000002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79.725270129999998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79.784642689999998</v>
      </c>
      <c r="F523" s="77">
        <v>3.73301924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0.62897055000000002</v>
      </c>
      <c r="F524" s="77">
        <v>96.005761039999996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105.65604687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30.480116450000001</v>
      </c>
      <c r="D526" s="77">
        <v>0</v>
      </c>
      <c r="E526" s="77">
        <v>0</v>
      </c>
      <c r="F526" s="77">
        <v>131.42739809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85.152299630000002</v>
      </c>
      <c r="D527" s="77">
        <v>0</v>
      </c>
      <c r="E527" s="77">
        <v>0</v>
      </c>
      <c r="F527" s="77">
        <v>99.999215230000004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80.107998350000003</v>
      </c>
      <c r="D528" s="77">
        <v>0</v>
      </c>
      <c r="E528" s="77">
        <v>70.55256605999999</v>
      </c>
      <c r="F528" s="77">
        <v>97.46831263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80.061872270000009</v>
      </c>
      <c r="D529" s="77">
        <v>0</v>
      </c>
      <c r="E529" s="77">
        <v>79.717227629999996</v>
      </c>
      <c r="F529" s="77">
        <v>108.82774718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80.046496910000002</v>
      </c>
      <c r="D530" s="77">
        <v>0</v>
      </c>
      <c r="E530" s="77">
        <v>79.661403239999999</v>
      </c>
      <c r="F530" s="77">
        <v>112.32694267000001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80.056195219999992</v>
      </c>
      <c r="D531" s="77">
        <v>0</v>
      </c>
      <c r="E531" s="77">
        <v>79.650995309999999</v>
      </c>
      <c r="F531" s="77">
        <v>121.45174596999999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80.085763220000004</v>
      </c>
      <c r="D532" s="77">
        <v>0</v>
      </c>
      <c r="E532" s="77">
        <v>79.647683700000002</v>
      </c>
      <c r="F532" s="77">
        <v>120.14744232999999</v>
      </c>
      <c r="G532" s="77">
        <v>55.415164369999999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2.7810480599999998</v>
      </c>
      <c r="C533" s="77">
        <v>80.082215050000002</v>
      </c>
      <c r="D533" s="77">
        <v>0</v>
      </c>
      <c r="E533" s="77">
        <v>79.653833829999996</v>
      </c>
      <c r="F533" s="77">
        <v>113.07170146999999</v>
      </c>
      <c r="G533" s="77">
        <v>110.21117480000001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79.759805549999996</v>
      </c>
      <c r="C534" s="77">
        <v>80.180853920000004</v>
      </c>
      <c r="D534" s="77">
        <v>74.557019809999986</v>
      </c>
      <c r="E534" s="77">
        <v>79.740882029999995</v>
      </c>
      <c r="F534" s="77">
        <v>128.23227992999998</v>
      </c>
      <c r="G534" s="77">
        <v>134.89111197999998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79.726452850000001</v>
      </c>
      <c r="C535" s="77">
        <v>80.174230679999994</v>
      </c>
      <c r="D535" s="77">
        <v>79.881862279999993</v>
      </c>
      <c r="E535" s="77">
        <v>79.72361432999999</v>
      </c>
      <c r="F535" s="77">
        <v>138.81750592999998</v>
      </c>
      <c r="G535" s="77">
        <v>121.0646417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79.72266814000001</v>
      </c>
      <c r="C536" s="77">
        <v>80.131416219999991</v>
      </c>
      <c r="D536" s="77">
        <v>79.911430269999997</v>
      </c>
      <c r="E536" s="77">
        <v>79.705400429999997</v>
      </c>
      <c r="F536" s="77">
        <v>139.84505308999999</v>
      </c>
      <c r="G536" s="77">
        <v>132.02739196000002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79.750107259999993</v>
      </c>
      <c r="C537" s="77">
        <v>80.126448789999998</v>
      </c>
      <c r="D537" s="77">
        <v>79.877367939999999</v>
      </c>
      <c r="E537" s="77">
        <v>79.70516388999998</v>
      </c>
      <c r="F537" s="77">
        <v>118.67318179999998</v>
      </c>
      <c r="G537" s="77">
        <v>140.85627872999999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79.740408940000009</v>
      </c>
      <c r="C538" s="77">
        <v>80.132362389999997</v>
      </c>
      <c r="D538" s="77">
        <v>40.389418599999999</v>
      </c>
      <c r="E538" s="77">
        <v>79.715808379999999</v>
      </c>
      <c r="F538" s="77">
        <v>117.98732246</v>
      </c>
      <c r="G538" s="77">
        <v>124.02167833999999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0.48018436000000003</v>
      </c>
      <c r="C539" s="109">
        <v>80.125739159999995</v>
      </c>
      <c r="D539" s="109">
        <v>0</v>
      </c>
      <c r="E539" s="109">
        <v>79.73969932</v>
      </c>
      <c r="F539" s="109">
        <v>128.19537904999999</v>
      </c>
      <c r="G539" s="109">
        <v>59.80104506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401.96067515999999</v>
      </c>
      <c r="C544" s="112">
        <v>1194.0207621299999</v>
      </c>
      <c r="D544" s="112">
        <v>354.61709889999997</v>
      </c>
      <c r="E544" s="112">
        <v>1109.39406334</v>
      </c>
      <c r="F544" s="112">
        <v>1922.8863338399999</v>
      </c>
      <c r="G544" s="112">
        <v>1271.3987239100002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820.71</v>
      </c>
      <c r="E612" s="134">
        <v>23.027950267777896</v>
      </c>
      <c r="I612" s="12"/>
    </row>
    <row r="613" spans="1:9" x14ac:dyDescent="0.25">
      <c r="A613" s="10"/>
      <c r="C613" s="133">
        <v>2</v>
      </c>
      <c r="D613" s="134">
        <v>733.07</v>
      </c>
      <c r="E613" s="134">
        <v>19.878172187777977</v>
      </c>
      <c r="I613" s="12"/>
    </row>
    <row r="614" spans="1:9" x14ac:dyDescent="0.25">
      <c r="A614" s="10"/>
      <c r="C614" s="133">
        <v>3</v>
      </c>
      <c r="D614" s="134">
        <v>685.17</v>
      </c>
      <c r="E614" s="134">
        <v>19.186744657777808</v>
      </c>
      <c r="I614" s="12"/>
    </row>
    <row r="615" spans="1:9" x14ac:dyDescent="0.25">
      <c r="A615" s="10"/>
      <c r="C615" s="133">
        <v>4</v>
      </c>
      <c r="D615" s="134">
        <v>668.57</v>
      </c>
      <c r="E615" s="134">
        <v>18.72718770777783</v>
      </c>
      <c r="I615" s="12"/>
    </row>
    <row r="616" spans="1:9" x14ac:dyDescent="0.25">
      <c r="A616" s="10"/>
      <c r="C616" s="133">
        <v>5</v>
      </c>
      <c r="D616" s="134">
        <v>667.05</v>
      </c>
      <c r="E616" s="134">
        <v>17.675886307777773</v>
      </c>
      <c r="I616" s="12"/>
    </row>
    <row r="617" spans="1:9" x14ac:dyDescent="0.25">
      <c r="A617" s="10"/>
      <c r="C617" s="133">
        <v>6</v>
      </c>
      <c r="D617" s="134">
        <v>682.69</v>
      </c>
      <c r="E617" s="134">
        <v>14.4115012177773</v>
      </c>
      <c r="I617" s="12"/>
    </row>
    <row r="618" spans="1:9" x14ac:dyDescent="0.25">
      <c r="A618" s="10"/>
      <c r="C618" s="133">
        <v>7</v>
      </c>
      <c r="D618" s="134">
        <v>779.23</v>
      </c>
      <c r="E618" s="134">
        <v>14.017403747777962</v>
      </c>
      <c r="I618" s="12"/>
    </row>
    <row r="619" spans="1:9" x14ac:dyDescent="0.25">
      <c r="A619" s="10"/>
      <c r="C619" s="133">
        <v>8</v>
      </c>
      <c r="D619" s="134">
        <v>899.15</v>
      </c>
      <c r="E619" s="134">
        <v>14.974873457777448</v>
      </c>
      <c r="I619" s="12"/>
    </row>
    <row r="620" spans="1:9" x14ac:dyDescent="0.25">
      <c r="A620" s="10"/>
      <c r="C620" s="133">
        <v>9</v>
      </c>
      <c r="D620" s="134">
        <v>1004.24</v>
      </c>
      <c r="E620" s="134">
        <v>19.597645317777733</v>
      </c>
      <c r="I620" s="12"/>
    </row>
    <row r="621" spans="1:9" x14ac:dyDescent="0.25">
      <c r="A621" s="10"/>
      <c r="C621" s="133">
        <v>10</v>
      </c>
      <c r="D621" s="134">
        <v>1053.43</v>
      </c>
      <c r="E621" s="134">
        <v>22.751026047777941</v>
      </c>
      <c r="I621" s="12"/>
    </row>
    <row r="622" spans="1:9" x14ac:dyDescent="0.25">
      <c r="A622" s="10"/>
      <c r="C622" s="133">
        <v>11</v>
      </c>
      <c r="D622" s="134">
        <v>1108.0999999999999</v>
      </c>
      <c r="E622" s="134">
        <v>23.133593507778187</v>
      </c>
      <c r="I622" s="12"/>
    </row>
    <row r="623" spans="1:9" x14ac:dyDescent="0.25">
      <c r="A623" s="10"/>
      <c r="C623" s="133">
        <v>12</v>
      </c>
      <c r="D623" s="134">
        <v>1103.3900000000001</v>
      </c>
      <c r="E623" s="134">
        <v>23.370852097777743</v>
      </c>
      <c r="I623" s="12"/>
    </row>
    <row r="624" spans="1:9" x14ac:dyDescent="0.25">
      <c r="A624" s="10"/>
      <c r="C624" s="133">
        <v>13</v>
      </c>
      <c r="D624" s="134">
        <v>1177.42</v>
      </c>
      <c r="E624" s="134">
        <v>22.62035139777754</v>
      </c>
      <c r="I624" s="12"/>
    </row>
    <row r="625" spans="1:9" x14ac:dyDescent="0.25">
      <c r="A625" s="10"/>
      <c r="C625" s="133">
        <v>14</v>
      </c>
      <c r="D625" s="134">
        <v>1226.6199999999999</v>
      </c>
      <c r="E625" s="134">
        <v>23.257784667777742</v>
      </c>
      <c r="I625" s="12"/>
    </row>
    <row r="626" spans="1:9" x14ac:dyDescent="0.25">
      <c r="A626" s="10"/>
      <c r="C626" s="133">
        <v>15</v>
      </c>
      <c r="D626" s="134">
        <v>1237.57</v>
      </c>
      <c r="E626" s="134">
        <v>20.240957657776789</v>
      </c>
      <c r="I626" s="12"/>
    </row>
    <row r="627" spans="1:9" x14ac:dyDescent="0.25">
      <c r="A627" s="10"/>
      <c r="C627" s="133">
        <v>16</v>
      </c>
      <c r="D627" s="134">
        <v>1198.3699999999999</v>
      </c>
      <c r="E627" s="134">
        <v>20.832586557777404</v>
      </c>
      <c r="I627" s="12"/>
    </row>
    <row r="628" spans="1:9" x14ac:dyDescent="0.25">
      <c r="A628" s="10"/>
      <c r="C628" s="133">
        <v>17</v>
      </c>
      <c r="D628" s="134">
        <v>1205.9000000000001</v>
      </c>
      <c r="E628" s="134">
        <v>23.948108417777576</v>
      </c>
      <c r="I628" s="12"/>
    </row>
    <row r="629" spans="1:9" x14ac:dyDescent="0.25">
      <c r="A629" s="10"/>
      <c r="C629" s="133">
        <v>18</v>
      </c>
      <c r="D629" s="134">
        <v>1233.29</v>
      </c>
      <c r="E629" s="134">
        <v>31.820772067776943</v>
      </c>
      <c r="I629" s="12"/>
    </row>
    <row r="630" spans="1:9" x14ac:dyDescent="0.25">
      <c r="A630" s="10"/>
      <c r="C630" s="133">
        <v>19</v>
      </c>
      <c r="D630" s="134">
        <v>1221.52</v>
      </c>
      <c r="E630" s="134">
        <v>32.549809077777581</v>
      </c>
      <c r="I630" s="12"/>
    </row>
    <row r="631" spans="1:9" x14ac:dyDescent="0.25">
      <c r="A631" s="10"/>
      <c r="C631" s="133">
        <v>20</v>
      </c>
      <c r="D631" s="134">
        <v>1203.08</v>
      </c>
      <c r="E631" s="134">
        <v>25.500914737777293</v>
      </c>
      <c r="I631" s="12"/>
    </row>
    <row r="632" spans="1:9" x14ac:dyDescent="0.25">
      <c r="A632" s="10"/>
      <c r="C632" s="133">
        <v>21</v>
      </c>
      <c r="D632" s="134">
        <v>1192.29</v>
      </c>
      <c r="E632" s="134">
        <v>25.155743577777685</v>
      </c>
      <c r="I632" s="12"/>
    </row>
    <row r="633" spans="1:9" x14ac:dyDescent="0.25">
      <c r="A633" s="10"/>
      <c r="C633" s="133">
        <v>22</v>
      </c>
      <c r="D633" s="134">
        <v>1212.45</v>
      </c>
      <c r="E633" s="134">
        <v>22.874500057777595</v>
      </c>
      <c r="I633" s="12"/>
    </row>
    <row r="634" spans="1:9" x14ac:dyDescent="0.25">
      <c r="A634" s="10"/>
      <c r="C634" s="133">
        <v>23</v>
      </c>
      <c r="D634" s="134">
        <v>1099.1500000000001</v>
      </c>
      <c r="E634" s="134">
        <v>31.566908107777635</v>
      </c>
      <c r="I634" s="12"/>
    </row>
    <row r="635" spans="1:9" x14ac:dyDescent="0.25">
      <c r="A635" s="10"/>
      <c r="C635" s="133">
        <v>24</v>
      </c>
      <c r="D635" s="134">
        <v>948.74</v>
      </c>
      <c r="E635" s="134">
        <v>30.501410987777945</v>
      </c>
      <c r="I635" s="12"/>
    </row>
    <row r="636" spans="1:9" x14ac:dyDescent="0.25">
      <c r="A636" s="10"/>
      <c r="C636" s="133">
        <v>25</v>
      </c>
      <c r="D636" s="134">
        <v>809.02</v>
      </c>
      <c r="E636" s="134">
        <v>20.227686147777263</v>
      </c>
      <c r="I636" s="12"/>
    </row>
    <row r="637" spans="1:9" x14ac:dyDescent="0.25">
      <c r="A637" s="10"/>
      <c r="C637" s="133">
        <v>26</v>
      </c>
      <c r="D637" s="134">
        <v>744.35</v>
      </c>
      <c r="E637" s="134">
        <v>19.684232557777932</v>
      </c>
      <c r="I637" s="12"/>
    </row>
    <row r="638" spans="1:9" x14ac:dyDescent="0.25">
      <c r="A638" s="10"/>
      <c r="C638" s="133">
        <v>27</v>
      </c>
      <c r="D638" s="134">
        <v>682.03</v>
      </c>
      <c r="E638" s="134">
        <v>18.251288937777758</v>
      </c>
      <c r="I638" s="12"/>
    </row>
    <row r="639" spans="1:9" x14ac:dyDescent="0.25">
      <c r="A639" s="10"/>
      <c r="C639" s="133">
        <v>28</v>
      </c>
      <c r="D639" s="134">
        <v>671.74</v>
      </c>
      <c r="E639" s="134">
        <v>18.083465837777453</v>
      </c>
      <c r="I639" s="12"/>
    </row>
    <row r="640" spans="1:9" x14ac:dyDescent="0.25">
      <c r="A640" s="10"/>
      <c r="C640" s="133">
        <v>29</v>
      </c>
      <c r="D640" s="134">
        <v>674.84</v>
      </c>
      <c r="E640" s="134">
        <v>17.130183647777699</v>
      </c>
      <c r="I640" s="12"/>
    </row>
    <row r="641" spans="1:9" x14ac:dyDescent="0.25">
      <c r="A641" s="10"/>
      <c r="C641" s="133">
        <v>30</v>
      </c>
      <c r="D641" s="134">
        <v>690.06</v>
      </c>
      <c r="E641" s="134">
        <v>13.879562357778013</v>
      </c>
      <c r="I641" s="12"/>
    </row>
    <row r="642" spans="1:9" x14ac:dyDescent="0.25">
      <c r="A642" s="10"/>
      <c r="C642" s="133">
        <v>31</v>
      </c>
      <c r="D642" s="134">
        <v>800.78</v>
      </c>
      <c r="E642" s="134">
        <v>13.041538377777897</v>
      </c>
      <c r="I642" s="12"/>
    </row>
    <row r="643" spans="1:9" x14ac:dyDescent="0.25">
      <c r="A643" s="10"/>
      <c r="C643" s="133">
        <v>32</v>
      </c>
      <c r="D643" s="134">
        <v>925.97</v>
      </c>
      <c r="E643" s="134">
        <v>13.841477937777654</v>
      </c>
      <c r="I643" s="12"/>
    </row>
    <row r="644" spans="1:9" x14ac:dyDescent="0.25">
      <c r="A644" s="10"/>
      <c r="C644" s="133">
        <v>33</v>
      </c>
      <c r="D644" s="134">
        <v>1029.3599999999999</v>
      </c>
      <c r="E644" s="134">
        <v>17.652231907777832</v>
      </c>
      <c r="I644" s="12"/>
    </row>
    <row r="645" spans="1:9" x14ac:dyDescent="0.25">
      <c r="A645" s="10"/>
      <c r="C645" s="133">
        <v>34</v>
      </c>
      <c r="D645" s="134">
        <v>1049.7</v>
      </c>
      <c r="E645" s="134">
        <v>16.946692567777291</v>
      </c>
      <c r="I645" s="12"/>
    </row>
    <row r="646" spans="1:9" x14ac:dyDescent="0.25">
      <c r="A646" s="10"/>
      <c r="C646" s="133">
        <v>35</v>
      </c>
      <c r="D646" s="134">
        <v>1060.31</v>
      </c>
      <c r="E646" s="134">
        <v>13.089760867778068</v>
      </c>
      <c r="I646" s="12"/>
    </row>
    <row r="647" spans="1:9" x14ac:dyDescent="0.25">
      <c r="A647" s="10"/>
      <c r="C647" s="133">
        <v>36</v>
      </c>
      <c r="D647" s="134">
        <v>1077.3800000000001</v>
      </c>
      <c r="E647" s="134">
        <v>17.113624177777979</v>
      </c>
      <c r="I647" s="12"/>
    </row>
    <row r="648" spans="1:9" x14ac:dyDescent="0.25">
      <c r="A648" s="10"/>
      <c r="C648" s="133">
        <v>37</v>
      </c>
      <c r="D648" s="134">
        <v>1057.95</v>
      </c>
      <c r="E648" s="134">
        <v>18.220973997777037</v>
      </c>
      <c r="I648" s="12"/>
    </row>
    <row r="649" spans="1:9" x14ac:dyDescent="0.25">
      <c r="A649" s="10"/>
      <c r="C649" s="133">
        <v>38</v>
      </c>
      <c r="D649" s="134">
        <v>1046.1099999999999</v>
      </c>
      <c r="E649" s="134">
        <v>19.912005997777669</v>
      </c>
      <c r="I649" s="12"/>
    </row>
    <row r="650" spans="1:9" x14ac:dyDescent="0.25">
      <c r="A650" s="10"/>
      <c r="C650" s="133">
        <v>39</v>
      </c>
      <c r="D650" s="134">
        <v>1061.0999999999999</v>
      </c>
      <c r="E650" s="134">
        <v>18.630070917777402</v>
      </c>
      <c r="I650" s="12"/>
    </row>
    <row r="651" spans="1:9" x14ac:dyDescent="0.25">
      <c r="A651" s="10"/>
      <c r="C651" s="133">
        <v>40</v>
      </c>
      <c r="D651" s="134">
        <v>976.98</v>
      </c>
      <c r="E651" s="134">
        <v>18.577556097777801</v>
      </c>
      <c r="I651" s="12"/>
    </row>
    <row r="652" spans="1:9" x14ac:dyDescent="0.25">
      <c r="A652" s="10"/>
      <c r="C652" s="133">
        <v>41</v>
      </c>
      <c r="D652" s="134">
        <v>953.7</v>
      </c>
      <c r="E652" s="134">
        <v>21.498819217777964</v>
      </c>
      <c r="I652" s="12"/>
    </row>
    <row r="653" spans="1:9" x14ac:dyDescent="0.25">
      <c r="A653" s="10"/>
      <c r="C653" s="133">
        <v>42</v>
      </c>
      <c r="D653" s="134">
        <v>990.67</v>
      </c>
      <c r="E653" s="134">
        <v>32.029794497777857</v>
      </c>
      <c r="I653" s="12"/>
    </row>
    <row r="654" spans="1:9" x14ac:dyDescent="0.25">
      <c r="A654" s="10"/>
      <c r="C654" s="133">
        <v>43</v>
      </c>
      <c r="D654" s="134">
        <v>1158.6099999999999</v>
      </c>
      <c r="E654" s="134">
        <v>34.905566837777769</v>
      </c>
      <c r="I654" s="12"/>
    </row>
    <row r="655" spans="1:9" x14ac:dyDescent="0.25">
      <c r="A655" s="10"/>
      <c r="C655" s="133">
        <v>44</v>
      </c>
      <c r="D655" s="134">
        <v>1028.8400000000001</v>
      </c>
      <c r="E655" s="134">
        <v>33.402884967777254</v>
      </c>
      <c r="I655" s="12"/>
    </row>
    <row r="656" spans="1:9" x14ac:dyDescent="0.25">
      <c r="A656" s="10"/>
      <c r="C656" s="133">
        <v>45</v>
      </c>
      <c r="D656" s="134">
        <v>1039.53</v>
      </c>
      <c r="E656" s="134">
        <v>31.692566397777455</v>
      </c>
      <c r="I656" s="12"/>
    </row>
    <row r="657" spans="1:9" x14ac:dyDescent="0.25">
      <c r="A657" s="10"/>
      <c r="C657" s="133">
        <v>46</v>
      </c>
      <c r="D657" s="134">
        <v>1096.17</v>
      </c>
      <c r="E657" s="134">
        <v>29.385399797777609</v>
      </c>
      <c r="I657" s="12"/>
    </row>
    <row r="658" spans="1:9" x14ac:dyDescent="0.25">
      <c r="A658" s="10"/>
      <c r="C658" s="133">
        <v>47</v>
      </c>
      <c r="D658" s="134">
        <v>985.37</v>
      </c>
      <c r="E658" s="134">
        <v>29.156829017777454</v>
      </c>
      <c r="I658" s="12"/>
    </row>
    <row r="659" spans="1:9" x14ac:dyDescent="0.25">
      <c r="A659" s="10"/>
      <c r="C659" s="133">
        <v>48</v>
      </c>
      <c r="D659" s="134">
        <v>796.95</v>
      </c>
      <c r="E659" s="134">
        <v>26.0700280177781</v>
      </c>
      <c r="I659" s="12"/>
    </row>
    <row r="660" spans="1:9" x14ac:dyDescent="0.25">
      <c r="A660" s="10"/>
      <c r="C660" s="133">
        <v>49</v>
      </c>
      <c r="D660" s="134">
        <v>761.68</v>
      </c>
      <c r="E660" s="134">
        <v>17.310312547777812</v>
      </c>
      <c r="I660" s="12"/>
    </row>
    <row r="661" spans="1:9" x14ac:dyDescent="0.25">
      <c r="A661" s="10"/>
      <c r="C661" s="133">
        <v>50</v>
      </c>
      <c r="D661" s="134">
        <v>679.23</v>
      </c>
      <c r="E661" s="134">
        <v>24.480982297778041</v>
      </c>
      <c r="I661" s="12"/>
    </row>
    <row r="662" spans="1:9" x14ac:dyDescent="0.25">
      <c r="A662" s="10"/>
      <c r="C662" s="133">
        <v>51</v>
      </c>
      <c r="D662" s="134">
        <v>635.75</v>
      </c>
      <c r="E662" s="134">
        <v>23.328904487777777</v>
      </c>
      <c r="I662" s="12"/>
    </row>
    <row r="663" spans="1:9" x14ac:dyDescent="0.25">
      <c r="A663" s="10"/>
      <c r="C663" s="133">
        <v>52</v>
      </c>
      <c r="D663" s="134">
        <v>619.33000000000004</v>
      </c>
      <c r="E663" s="134">
        <v>22.737169057778033</v>
      </c>
      <c r="I663" s="12"/>
    </row>
    <row r="664" spans="1:9" x14ac:dyDescent="0.25">
      <c r="A664" s="10"/>
      <c r="C664" s="133">
        <v>53</v>
      </c>
      <c r="D664" s="134">
        <v>617.22</v>
      </c>
      <c r="E664" s="134">
        <v>22.941647787777811</v>
      </c>
      <c r="I664" s="12"/>
    </row>
    <row r="665" spans="1:9" x14ac:dyDescent="0.25">
      <c r="A665" s="10"/>
      <c r="C665" s="133">
        <v>54</v>
      </c>
      <c r="D665" s="134">
        <v>636.36</v>
      </c>
      <c r="E665" s="134">
        <v>20.973508617777952</v>
      </c>
      <c r="I665" s="12"/>
    </row>
    <row r="666" spans="1:9" x14ac:dyDescent="0.25">
      <c r="A666" s="10"/>
      <c r="C666" s="133">
        <v>55</v>
      </c>
      <c r="D666" s="134">
        <v>718.31</v>
      </c>
      <c r="E666" s="134">
        <v>18.649494357777826</v>
      </c>
      <c r="I666" s="12"/>
    </row>
    <row r="667" spans="1:9" x14ac:dyDescent="0.25">
      <c r="A667" s="10"/>
      <c r="C667" s="133">
        <v>56</v>
      </c>
      <c r="D667" s="134">
        <v>816.96</v>
      </c>
      <c r="E667" s="134">
        <v>15.31277928777763</v>
      </c>
      <c r="I667" s="12"/>
    </row>
    <row r="668" spans="1:9" x14ac:dyDescent="0.25">
      <c r="A668" s="10"/>
      <c r="C668" s="133">
        <v>57</v>
      </c>
      <c r="D668" s="134">
        <v>926.37</v>
      </c>
      <c r="E668" s="134">
        <v>15.081701797777555</v>
      </c>
      <c r="I668" s="12"/>
    </row>
    <row r="669" spans="1:9" x14ac:dyDescent="0.25">
      <c r="A669" s="10"/>
      <c r="C669" s="133">
        <v>58</v>
      </c>
      <c r="D669" s="134">
        <v>964.05</v>
      </c>
      <c r="E669" s="134">
        <v>14.164327007777842</v>
      </c>
      <c r="I669" s="12"/>
    </row>
    <row r="670" spans="1:9" x14ac:dyDescent="0.25">
      <c r="A670" s="10"/>
      <c r="C670" s="133">
        <v>59</v>
      </c>
      <c r="D670" s="134">
        <v>947.29</v>
      </c>
      <c r="E670" s="134">
        <v>14.250916887778089</v>
      </c>
      <c r="I670" s="12"/>
    </row>
    <row r="671" spans="1:9" x14ac:dyDescent="0.25">
      <c r="A671" s="10"/>
      <c r="C671" s="133">
        <v>60</v>
      </c>
      <c r="D671" s="134">
        <v>894.97</v>
      </c>
      <c r="E671" s="134">
        <v>16.333838257777529</v>
      </c>
      <c r="I671" s="12"/>
    </row>
    <row r="672" spans="1:9" x14ac:dyDescent="0.25">
      <c r="A672" s="10"/>
      <c r="C672" s="133">
        <v>61</v>
      </c>
      <c r="D672" s="134">
        <v>887.79</v>
      </c>
      <c r="E672" s="134">
        <v>18.028401657777408</v>
      </c>
      <c r="I672" s="12"/>
    </row>
    <row r="673" spans="1:9" x14ac:dyDescent="0.25">
      <c r="A673" s="10"/>
      <c r="C673" s="133">
        <v>62</v>
      </c>
      <c r="D673" s="134">
        <v>844.97</v>
      </c>
      <c r="E673" s="134">
        <v>19.299251847777896</v>
      </c>
      <c r="I673" s="12"/>
    </row>
    <row r="674" spans="1:9" x14ac:dyDescent="0.25">
      <c r="A674" s="10"/>
      <c r="C674" s="133">
        <v>63</v>
      </c>
      <c r="D674" s="134">
        <v>861.33</v>
      </c>
      <c r="E674" s="134">
        <v>18.977319797777454</v>
      </c>
      <c r="I674" s="12"/>
    </row>
    <row r="675" spans="1:9" x14ac:dyDescent="0.25">
      <c r="A675" s="10"/>
      <c r="C675" s="133">
        <v>64</v>
      </c>
      <c r="D675" s="134">
        <v>881.91</v>
      </c>
      <c r="E675" s="134">
        <v>19.955305277777825</v>
      </c>
      <c r="I675" s="12"/>
    </row>
    <row r="676" spans="1:9" x14ac:dyDescent="0.25">
      <c r="A676" s="10"/>
      <c r="C676" s="133">
        <v>65</v>
      </c>
      <c r="D676" s="134">
        <v>902.08</v>
      </c>
      <c r="E676" s="134">
        <v>20.428230027777772</v>
      </c>
      <c r="I676" s="12"/>
    </row>
    <row r="677" spans="1:9" x14ac:dyDescent="0.25">
      <c r="A677" s="10"/>
      <c r="C677" s="133">
        <v>66</v>
      </c>
      <c r="D677" s="134">
        <v>941.92</v>
      </c>
      <c r="E677" s="134">
        <v>27.412689267777978</v>
      </c>
      <c r="I677" s="12"/>
    </row>
    <row r="678" spans="1:9" x14ac:dyDescent="0.25">
      <c r="A678" s="10"/>
      <c r="C678" s="133">
        <v>67</v>
      </c>
      <c r="D678" s="134">
        <v>989.92</v>
      </c>
      <c r="E678" s="134">
        <v>30.214124227778257</v>
      </c>
      <c r="I678" s="12"/>
    </row>
    <row r="679" spans="1:9" x14ac:dyDescent="0.25">
      <c r="A679" s="10"/>
      <c r="C679" s="133">
        <v>68</v>
      </c>
      <c r="D679" s="134">
        <v>1020.5</v>
      </c>
      <c r="E679" s="134">
        <v>25.469232977777665</v>
      </c>
      <c r="I679" s="12"/>
    </row>
    <row r="680" spans="1:9" x14ac:dyDescent="0.25">
      <c r="A680" s="10"/>
      <c r="C680" s="133">
        <v>69</v>
      </c>
      <c r="D680" s="134">
        <v>1052.5</v>
      </c>
      <c r="E680" s="134">
        <v>26.512084447777625</v>
      </c>
      <c r="I680" s="12"/>
    </row>
    <row r="681" spans="1:9" x14ac:dyDescent="0.25">
      <c r="A681" s="10"/>
      <c r="C681" s="133">
        <v>70</v>
      </c>
      <c r="D681" s="134">
        <v>1050.5999999999999</v>
      </c>
      <c r="E681" s="134">
        <v>24.987949397777356</v>
      </c>
      <c r="I681" s="12"/>
    </row>
    <row r="682" spans="1:9" x14ac:dyDescent="0.25">
      <c r="A682" s="10"/>
      <c r="C682" s="133">
        <v>71</v>
      </c>
      <c r="D682" s="134">
        <v>959.45</v>
      </c>
      <c r="E682" s="134">
        <v>22.019029157778277</v>
      </c>
      <c r="I682" s="12"/>
    </row>
    <row r="683" spans="1:9" x14ac:dyDescent="0.25">
      <c r="A683" s="10"/>
      <c r="C683" s="133">
        <v>72</v>
      </c>
      <c r="D683" s="134">
        <v>818.63</v>
      </c>
      <c r="E683" s="134">
        <v>25.253226607778288</v>
      </c>
      <c r="I683" s="12"/>
    </row>
    <row r="684" spans="1:9" x14ac:dyDescent="0.25">
      <c r="A684" s="10"/>
      <c r="C684" s="133">
        <v>73</v>
      </c>
      <c r="D684" s="134">
        <v>721.65</v>
      </c>
      <c r="E684" s="134">
        <v>26.138552887778019</v>
      </c>
      <c r="I684" s="12"/>
    </row>
    <row r="685" spans="1:9" x14ac:dyDescent="0.25">
      <c r="A685" s="10"/>
      <c r="C685" s="133">
        <v>74</v>
      </c>
      <c r="D685" s="134">
        <v>663.9</v>
      </c>
      <c r="E685" s="134">
        <v>24.53659815777803</v>
      </c>
      <c r="I685" s="12"/>
    </row>
    <row r="686" spans="1:9" x14ac:dyDescent="0.25">
      <c r="A686" s="10"/>
      <c r="C686" s="133">
        <v>75</v>
      </c>
      <c r="D686" s="134">
        <v>631.57000000000005</v>
      </c>
      <c r="E686" s="134">
        <v>19.415550587777602</v>
      </c>
      <c r="I686" s="12"/>
    </row>
    <row r="687" spans="1:9" ht="17.25" customHeight="1" x14ac:dyDescent="0.25">
      <c r="A687" s="10"/>
      <c r="C687" s="133">
        <v>76</v>
      </c>
      <c r="D687" s="134">
        <v>615.22</v>
      </c>
      <c r="E687" s="134">
        <v>17.004629497777842</v>
      </c>
      <c r="I687" s="12"/>
    </row>
    <row r="688" spans="1:9" ht="16.5" customHeight="1" x14ac:dyDescent="0.25">
      <c r="A688" s="10"/>
      <c r="C688" s="133">
        <v>77</v>
      </c>
      <c r="D688" s="134">
        <v>622.36</v>
      </c>
      <c r="E688" s="134">
        <v>17.441057337778034</v>
      </c>
      <c r="I688" s="12"/>
    </row>
    <row r="689" spans="1:9" x14ac:dyDescent="0.25">
      <c r="A689" s="10"/>
      <c r="C689" s="133">
        <v>78</v>
      </c>
      <c r="D689" s="134">
        <v>627.77</v>
      </c>
      <c r="E689" s="134">
        <v>20.239730317777571</v>
      </c>
      <c r="I689" s="12"/>
    </row>
    <row r="690" spans="1:9" x14ac:dyDescent="0.25">
      <c r="A690" s="10"/>
      <c r="C690" s="133">
        <v>79</v>
      </c>
      <c r="D690" s="134">
        <v>725.29</v>
      </c>
      <c r="E690" s="134">
        <v>18.618144527777986</v>
      </c>
      <c r="I690" s="12"/>
    </row>
    <row r="691" spans="1:9" x14ac:dyDescent="0.25">
      <c r="A691" s="10"/>
      <c r="C691" s="133">
        <v>80</v>
      </c>
      <c r="D691" s="134">
        <v>829.87</v>
      </c>
      <c r="E691" s="134">
        <v>17.759055067777467</v>
      </c>
      <c r="I691" s="12"/>
    </row>
    <row r="692" spans="1:9" x14ac:dyDescent="0.25">
      <c r="A692" s="10"/>
      <c r="C692" s="133">
        <v>81</v>
      </c>
      <c r="D692" s="134">
        <v>893.95</v>
      </c>
      <c r="E692" s="134">
        <v>20.244017687777841</v>
      </c>
      <c r="I692" s="12"/>
    </row>
    <row r="693" spans="1:9" x14ac:dyDescent="0.25">
      <c r="A693" s="10"/>
      <c r="C693" s="133">
        <v>82</v>
      </c>
      <c r="D693" s="134">
        <v>912.51</v>
      </c>
      <c r="E693" s="134">
        <v>20.908313957777409</v>
      </c>
      <c r="I693" s="12"/>
    </row>
    <row r="694" spans="1:9" x14ac:dyDescent="0.25">
      <c r="A694" s="10"/>
      <c r="C694" s="133">
        <v>83</v>
      </c>
      <c r="D694" s="134">
        <v>900.88</v>
      </c>
      <c r="E694" s="134">
        <v>23.67941013777795</v>
      </c>
      <c r="I694" s="12"/>
    </row>
    <row r="695" spans="1:9" x14ac:dyDescent="0.25">
      <c r="A695" s="10"/>
      <c r="C695" s="133">
        <v>84</v>
      </c>
      <c r="D695" s="134">
        <v>898.65</v>
      </c>
      <c r="E695" s="134">
        <v>18.932385017777733</v>
      </c>
      <c r="I695" s="12"/>
    </row>
    <row r="696" spans="1:9" x14ac:dyDescent="0.25">
      <c r="A696" s="10"/>
      <c r="C696" s="133">
        <v>85</v>
      </c>
      <c r="D696" s="134">
        <v>914.91</v>
      </c>
      <c r="E696" s="134">
        <v>18.833346617778716</v>
      </c>
      <c r="I696" s="12"/>
    </row>
    <row r="697" spans="1:9" x14ac:dyDescent="0.25">
      <c r="A697" s="10"/>
      <c r="C697" s="133">
        <v>86</v>
      </c>
      <c r="D697" s="134">
        <v>948.87</v>
      </c>
      <c r="E697" s="134">
        <v>18.135857987778081</v>
      </c>
      <c r="I697" s="12"/>
    </row>
    <row r="698" spans="1:9" x14ac:dyDescent="0.25">
      <c r="A698" s="10"/>
      <c r="C698" s="133">
        <v>87</v>
      </c>
      <c r="D698" s="134">
        <v>937.21</v>
      </c>
      <c r="E698" s="134">
        <v>17.375436097777538</v>
      </c>
      <c r="I698" s="12"/>
    </row>
    <row r="699" spans="1:9" x14ac:dyDescent="0.25">
      <c r="A699" s="10"/>
      <c r="C699" s="133">
        <v>88</v>
      </c>
      <c r="D699" s="134">
        <v>909.99</v>
      </c>
      <c r="E699" s="134">
        <v>16.499566767777196</v>
      </c>
      <c r="I699" s="12"/>
    </row>
    <row r="700" spans="1:9" x14ac:dyDescent="0.25">
      <c r="A700" s="10"/>
      <c r="C700" s="133">
        <v>89</v>
      </c>
      <c r="D700" s="134">
        <v>904.74</v>
      </c>
      <c r="E700" s="134">
        <v>18.446771047777702</v>
      </c>
      <c r="I700" s="12"/>
    </row>
    <row r="701" spans="1:9" x14ac:dyDescent="0.25">
      <c r="A701" s="10"/>
      <c r="C701" s="133">
        <v>90</v>
      </c>
      <c r="D701" s="134">
        <v>971.3</v>
      </c>
      <c r="E701" s="134">
        <v>23.739829707777744</v>
      </c>
      <c r="I701" s="12"/>
    </row>
    <row r="702" spans="1:9" x14ac:dyDescent="0.25">
      <c r="A702" s="10"/>
      <c r="C702" s="133">
        <v>91</v>
      </c>
      <c r="D702" s="134">
        <v>1020.82</v>
      </c>
      <c r="E702" s="134">
        <v>26.901464707778132</v>
      </c>
      <c r="I702" s="12"/>
    </row>
    <row r="703" spans="1:9" x14ac:dyDescent="0.25">
      <c r="A703" s="10"/>
      <c r="C703" s="133">
        <v>92</v>
      </c>
      <c r="D703" s="134">
        <v>1033.6300000000001</v>
      </c>
      <c r="E703" s="134">
        <v>27.0065558777776</v>
      </c>
      <c r="I703" s="12"/>
    </row>
    <row r="704" spans="1:9" x14ac:dyDescent="0.25">
      <c r="A704" s="10"/>
      <c r="C704" s="133">
        <v>93</v>
      </c>
      <c r="D704" s="134">
        <v>1058.5999999999999</v>
      </c>
      <c r="E704" s="134">
        <v>27.208783417778022</v>
      </c>
      <c r="I704" s="12"/>
    </row>
    <row r="705" spans="1:9" x14ac:dyDescent="0.25">
      <c r="A705" s="10"/>
      <c r="C705" s="133">
        <v>94</v>
      </c>
      <c r="D705" s="134">
        <v>1053.8599999999999</v>
      </c>
      <c r="E705" s="134">
        <v>24.835615057777659</v>
      </c>
      <c r="I705" s="12"/>
    </row>
    <row r="706" spans="1:9" x14ac:dyDescent="0.25">
      <c r="A706" s="10"/>
      <c r="C706" s="133">
        <v>95</v>
      </c>
      <c r="D706" s="134">
        <v>952.21</v>
      </c>
      <c r="E706" s="134">
        <v>25.502122067778373</v>
      </c>
      <c r="I706" s="12"/>
    </row>
    <row r="707" spans="1:9" x14ac:dyDescent="0.25">
      <c r="A707" s="10"/>
      <c r="C707" s="133">
        <v>96</v>
      </c>
      <c r="D707" s="134">
        <v>810.99</v>
      </c>
      <c r="E707" s="134">
        <v>25.246679397777939</v>
      </c>
      <c r="I707" s="12"/>
    </row>
    <row r="708" spans="1:9" x14ac:dyDescent="0.25">
      <c r="A708" s="10"/>
      <c r="C708" s="133">
        <v>97</v>
      </c>
      <c r="D708" s="134">
        <v>724.06</v>
      </c>
      <c r="E708" s="134">
        <v>19.256929737777455</v>
      </c>
      <c r="I708" s="12"/>
    </row>
    <row r="709" spans="1:9" x14ac:dyDescent="0.25">
      <c r="A709" s="10"/>
      <c r="C709" s="133">
        <v>98</v>
      </c>
      <c r="D709" s="134">
        <v>654.39</v>
      </c>
      <c r="E709" s="134">
        <v>16.4681573577775</v>
      </c>
      <c r="I709" s="12"/>
    </row>
    <row r="710" spans="1:9" x14ac:dyDescent="0.25">
      <c r="A710" s="10"/>
      <c r="C710" s="133">
        <v>99</v>
      </c>
      <c r="D710" s="134">
        <v>615.51</v>
      </c>
      <c r="E710" s="134">
        <v>16.484331837777745</v>
      </c>
      <c r="I710" s="12"/>
    </row>
    <row r="711" spans="1:9" x14ac:dyDescent="0.25">
      <c r="A711" s="10"/>
      <c r="C711" s="133">
        <v>100</v>
      </c>
      <c r="D711" s="134">
        <v>612.25</v>
      </c>
      <c r="E711" s="134">
        <v>16.121446897777787</v>
      </c>
      <c r="I711" s="12"/>
    </row>
    <row r="712" spans="1:9" x14ac:dyDescent="0.25">
      <c r="A712" s="10"/>
      <c r="C712" s="133">
        <v>101</v>
      </c>
      <c r="D712" s="134">
        <v>606.53</v>
      </c>
      <c r="E712" s="134">
        <v>17.415459147777597</v>
      </c>
      <c r="I712" s="12"/>
    </row>
    <row r="713" spans="1:9" x14ac:dyDescent="0.25">
      <c r="A713" s="10"/>
      <c r="C713" s="133">
        <v>102</v>
      </c>
      <c r="D713" s="134">
        <v>619.70000000000005</v>
      </c>
      <c r="E713" s="134">
        <v>17.923508897777879</v>
      </c>
      <c r="I713" s="12"/>
    </row>
    <row r="714" spans="1:9" x14ac:dyDescent="0.25">
      <c r="A714" s="10"/>
      <c r="C714" s="133">
        <v>103</v>
      </c>
      <c r="D714" s="134">
        <v>692.79</v>
      </c>
      <c r="E714" s="134">
        <v>20.107190837777694</v>
      </c>
      <c r="I714" s="12"/>
    </row>
    <row r="715" spans="1:9" x14ac:dyDescent="0.25">
      <c r="A715" s="10"/>
      <c r="C715" s="133">
        <v>104</v>
      </c>
      <c r="D715" s="134">
        <v>775.7</v>
      </c>
      <c r="E715" s="134">
        <v>17.012433737777769</v>
      </c>
      <c r="I715" s="12"/>
    </row>
    <row r="716" spans="1:9" x14ac:dyDescent="0.25">
      <c r="A716" s="10"/>
      <c r="C716" s="133">
        <v>105</v>
      </c>
      <c r="D716" s="134">
        <v>846.71</v>
      </c>
      <c r="E716" s="134">
        <v>17.678467417777483</v>
      </c>
      <c r="I716" s="12"/>
    </row>
    <row r="717" spans="1:9" x14ac:dyDescent="0.25">
      <c r="A717" s="10"/>
      <c r="C717" s="133">
        <v>106</v>
      </c>
      <c r="D717" s="134">
        <v>875.37</v>
      </c>
      <c r="E717" s="134">
        <v>15.732665817777388</v>
      </c>
      <c r="I717" s="12"/>
    </row>
    <row r="718" spans="1:9" x14ac:dyDescent="0.25">
      <c r="A718" s="10"/>
      <c r="C718" s="133">
        <v>107</v>
      </c>
      <c r="D718" s="134">
        <v>910.71</v>
      </c>
      <c r="E718" s="134">
        <v>16.262576487777778</v>
      </c>
      <c r="I718" s="12"/>
    </row>
    <row r="719" spans="1:9" x14ac:dyDescent="0.25">
      <c r="A719" s="10"/>
      <c r="C719" s="133">
        <v>108</v>
      </c>
      <c r="D719" s="134">
        <v>937.19</v>
      </c>
      <c r="E719" s="134">
        <v>17.23092570777726</v>
      </c>
      <c r="I719" s="12"/>
    </row>
    <row r="720" spans="1:9" x14ac:dyDescent="0.25">
      <c r="A720" s="10"/>
      <c r="C720" s="133">
        <v>109</v>
      </c>
      <c r="D720" s="134">
        <v>920.48</v>
      </c>
      <c r="E720" s="134">
        <v>19.214638287777234</v>
      </c>
      <c r="I720" s="12"/>
    </row>
    <row r="721" spans="1:9" x14ac:dyDescent="0.25">
      <c r="A721" s="10"/>
      <c r="C721" s="133">
        <v>110</v>
      </c>
      <c r="D721" s="134">
        <v>945.17</v>
      </c>
      <c r="E721" s="134">
        <v>19.548041347777826</v>
      </c>
      <c r="I721" s="12"/>
    </row>
    <row r="722" spans="1:9" x14ac:dyDescent="0.25">
      <c r="A722" s="10"/>
      <c r="C722" s="133">
        <v>111</v>
      </c>
      <c r="D722" s="134">
        <v>942.94</v>
      </c>
      <c r="E722" s="134">
        <v>20.011227087778252</v>
      </c>
      <c r="I722" s="12"/>
    </row>
    <row r="723" spans="1:9" x14ac:dyDescent="0.25">
      <c r="A723" s="10"/>
      <c r="C723" s="133">
        <v>112</v>
      </c>
      <c r="D723" s="134">
        <v>908.38</v>
      </c>
      <c r="E723" s="134">
        <v>21.843133707777724</v>
      </c>
      <c r="I723" s="12"/>
    </row>
    <row r="724" spans="1:9" x14ac:dyDescent="0.25">
      <c r="A724" s="10"/>
      <c r="C724" s="133">
        <v>113</v>
      </c>
      <c r="D724" s="134">
        <v>909.39</v>
      </c>
      <c r="E724" s="134">
        <v>22.638105237777836</v>
      </c>
      <c r="I724" s="12"/>
    </row>
    <row r="725" spans="1:9" x14ac:dyDescent="0.25">
      <c r="A725" s="10"/>
      <c r="C725" s="133">
        <v>114</v>
      </c>
      <c r="D725" s="134">
        <v>958.44</v>
      </c>
      <c r="E725" s="134">
        <v>26.726152887778426</v>
      </c>
      <c r="I725" s="12"/>
    </row>
    <row r="726" spans="1:9" x14ac:dyDescent="0.25">
      <c r="A726" s="10"/>
      <c r="C726" s="133">
        <v>115</v>
      </c>
      <c r="D726" s="134">
        <v>994.98</v>
      </c>
      <c r="E726" s="134">
        <v>20.943122277777547</v>
      </c>
      <c r="I726" s="12"/>
    </row>
    <row r="727" spans="1:9" x14ac:dyDescent="0.25">
      <c r="A727" s="10"/>
      <c r="C727" s="133">
        <v>116</v>
      </c>
      <c r="D727" s="134">
        <v>1034.92</v>
      </c>
      <c r="E727" s="134">
        <v>18.3261959577776</v>
      </c>
      <c r="I727" s="12"/>
    </row>
    <row r="728" spans="1:9" x14ac:dyDescent="0.25">
      <c r="A728" s="10"/>
      <c r="C728" s="133">
        <v>117</v>
      </c>
      <c r="D728" s="134">
        <v>1055.3</v>
      </c>
      <c r="E728" s="134">
        <v>19.538464727778774</v>
      </c>
      <c r="I728" s="12"/>
    </row>
    <row r="729" spans="1:9" x14ac:dyDescent="0.25">
      <c r="A729" s="10"/>
      <c r="C729" s="133">
        <v>118</v>
      </c>
      <c r="D729" s="134">
        <v>1056.1400000000001</v>
      </c>
      <c r="E729" s="134">
        <v>18.21749264777759</v>
      </c>
      <c r="I729" s="12"/>
    </row>
    <row r="730" spans="1:9" x14ac:dyDescent="0.25">
      <c r="A730" s="10"/>
      <c r="C730" s="133">
        <v>119</v>
      </c>
      <c r="D730" s="134">
        <v>951.01</v>
      </c>
      <c r="E730" s="134">
        <v>27.440144437777917</v>
      </c>
      <c r="I730" s="12"/>
    </row>
    <row r="731" spans="1:9" x14ac:dyDescent="0.25">
      <c r="A731" s="10"/>
      <c r="C731" s="133">
        <v>120</v>
      </c>
      <c r="D731" s="134">
        <v>820.57</v>
      </c>
      <c r="E731" s="134">
        <v>27.933529357777616</v>
      </c>
      <c r="I731" s="12"/>
    </row>
    <row r="732" spans="1:9" x14ac:dyDescent="0.25">
      <c r="A732" s="10"/>
      <c r="C732" s="133">
        <v>121</v>
      </c>
      <c r="D732" s="134">
        <v>717.85</v>
      </c>
      <c r="E732" s="134">
        <v>14.519272437778227</v>
      </c>
      <c r="I732" s="12"/>
    </row>
    <row r="733" spans="1:9" x14ac:dyDescent="0.25">
      <c r="A733" s="10"/>
      <c r="C733" s="133">
        <v>122</v>
      </c>
      <c r="D733" s="134">
        <v>645.08000000000004</v>
      </c>
      <c r="E733" s="134">
        <v>12.691329247778071</v>
      </c>
      <c r="I733" s="12"/>
    </row>
    <row r="734" spans="1:9" x14ac:dyDescent="0.25">
      <c r="A734" s="10"/>
      <c r="C734" s="133">
        <v>123</v>
      </c>
      <c r="D734" s="134">
        <v>606.53</v>
      </c>
      <c r="E734" s="134">
        <v>13.131287067777635</v>
      </c>
      <c r="I734" s="12"/>
    </row>
    <row r="735" spans="1:9" x14ac:dyDescent="0.25">
      <c r="A735" s="10"/>
      <c r="C735" s="133">
        <v>124</v>
      </c>
      <c r="D735" s="134">
        <v>563.99</v>
      </c>
      <c r="E735" s="134">
        <v>12.377754237777935</v>
      </c>
      <c r="I735" s="12"/>
    </row>
    <row r="736" spans="1:9" x14ac:dyDescent="0.25">
      <c r="A736" s="10"/>
      <c r="C736" s="133">
        <v>125</v>
      </c>
      <c r="D736" s="134">
        <v>564.11</v>
      </c>
      <c r="E736" s="134">
        <v>12.753685117777991</v>
      </c>
      <c r="I736" s="12"/>
    </row>
    <row r="737" spans="1:9" x14ac:dyDescent="0.25">
      <c r="A737" s="10"/>
      <c r="C737" s="133">
        <v>126</v>
      </c>
      <c r="D737" s="134">
        <v>567.23</v>
      </c>
      <c r="E737" s="134">
        <v>12.984619327778091</v>
      </c>
      <c r="I737" s="12"/>
    </row>
    <row r="738" spans="1:9" x14ac:dyDescent="0.25">
      <c r="A738" s="10"/>
      <c r="C738" s="133">
        <v>127</v>
      </c>
      <c r="D738" s="134">
        <v>624.84</v>
      </c>
      <c r="E738" s="134">
        <v>15.24215378777842</v>
      </c>
      <c r="I738" s="12"/>
    </row>
    <row r="739" spans="1:9" x14ac:dyDescent="0.25">
      <c r="A739" s="10"/>
      <c r="C739" s="133">
        <v>128</v>
      </c>
      <c r="D739" s="134">
        <v>684.54</v>
      </c>
      <c r="E739" s="134">
        <v>23.147793717777631</v>
      </c>
      <c r="I739" s="12"/>
    </row>
    <row r="740" spans="1:9" x14ac:dyDescent="0.25">
      <c r="A740" s="10"/>
      <c r="C740" s="133">
        <v>129</v>
      </c>
      <c r="D740" s="134">
        <v>805.11</v>
      </c>
      <c r="E740" s="134">
        <v>26.099420347777823</v>
      </c>
      <c r="I740" s="12"/>
    </row>
    <row r="741" spans="1:9" x14ac:dyDescent="0.25">
      <c r="A741" s="10"/>
      <c r="C741" s="133">
        <v>130</v>
      </c>
      <c r="D741" s="134">
        <v>929.34</v>
      </c>
      <c r="E741" s="134">
        <v>26.36596579777779</v>
      </c>
      <c r="I741" s="12"/>
    </row>
    <row r="742" spans="1:9" x14ac:dyDescent="0.25">
      <c r="A742" s="10"/>
      <c r="C742" s="133">
        <v>131</v>
      </c>
      <c r="D742" s="134">
        <v>968.34</v>
      </c>
      <c r="E742" s="134">
        <v>27.713029257777634</v>
      </c>
      <c r="I742" s="12"/>
    </row>
    <row r="743" spans="1:9" x14ac:dyDescent="0.25">
      <c r="A743" s="10"/>
      <c r="C743" s="133">
        <v>132</v>
      </c>
      <c r="D743" s="134">
        <v>965.99</v>
      </c>
      <c r="E743" s="134">
        <v>31.282687637777371</v>
      </c>
      <c r="I743" s="12"/>
    </row>
    <row r="744" spans="1:9" x14ac:dyDescent="0.25">
      <c r="A744" s="10"/>
      <c r="C744" s="133">
        <v>133</v>
      </c>
      <c r="D744" s="134">
        <v>983.63</v>
      </c>
      <c r="E744" s="134">
        <v>28.961318087778636</v>
      </c>
      <c r="I744" s="12"/>
    </row>
    <row r="745" spans="1:9" x14ac:dyDescent="0.25">
      <c r="A745" s="10"/>
      <c r="C745" s="133">
        <v>134</v>
      </c>
      <c r="D745" s="134">
        <v>965.69</v>
      </c>
      <c r="E745" s="134">
        <v>23.784794107777088</v>
      </c>
      <c r="I745" s="12"/>
    </row>
    <row r="746" spans="1:9" x14ac:dyDescent="0.25">
      <c r="A746" s="10"/>
      <c r="C746" s="133">
        <v>135</v>
      </c>
      <c r="D746" s="134">
        <v>959.36</v>
      </c>
      <c r="E746" s="134">
        <v>20.958296197778282</v>
      </c>
      <c r="I746" s="12"/>
    </row>
    <row r="747" spans="1:9" x14ac:dyDescent="0.25">
      <c r="A747" s="10"/>
      <c r="C747" s="133">
        <v>136</v>
      </c>
      <c r="D747" s="134">
        <v>961.71</v>
      </c>
      <c r="E747" s="134">
        <v>18.75431182777811</v>
      </c>
      <c r="I747" s="12"/>
    </row>
    <row r="748" spans="1:9" x14ac:dyDescent="0.25">
      <c r="A748" s="10"/>
      <c r="C748" s="133">
        <v>137</v>
      </c>
      <c r="D748" s="134">
        <v>845.12</v>
      </c>
      <c r="E748" s="134">
        <v>18.506743327777485</v>
      </c>
      <c r="I748" s="12"/>
    </row>
    <row r="749" spans="1:9" x14ac:dyDescent="0.25">
      <c r="A749" s="10"/>
      <c r="C749" s="133">
        <v>138</v>
      </c>
      <c r="D749" s="134">
        <v>917.78</v>
      </c>
      <c r="E749" s="134">
        <v>22.274037717777219</v>
      </c>
      <c r="I749" s="12"/>
    </row>
    <row r="750" spans="1:9" x14ac:dyDescent="0.25">
      <c r="A750" s="10"/>
      <c r="C750" s="133">
        <v>139</v>
      </c>
      <c r="D750" s="134">
        <v>990.44</v>
      </c>
      <c r="E750" s="134">
        <v>18.597294767777157</v>
      </c>
      <c r="I750" s="12"/>
    </row>
    <row r="751" spans="1:9" x14ac:dyDescent="0.25">
      <c r="A751" s="10"/>
      <c r="C751" s="133">
        <v>140</v>
      </c>
      <c r="D751" s="134">
        <v>1034.32</v>
      </c>
      <c r="E751" s="134">
        <v>20.148826747776866</v>
      </c>
      <c r="I751" s="12"/>
    </row>
    <row r="752" spans="1:9" x14ac:dyDescent="0.25">
      <c r="A752" s="10"/>
      <c r="C752" s="133">
        <v>141</v>
      </c>
      <c r="D752" s="134">
        <v>1056.32</v>
      </c>
      <c r="E752" s="134">
        <v>20.009340827778487</v>
      </c>
      <c r="I752" s="12"/>
    </row>
    <row r="753" spans="1:9" x14ac:dyDescent="0.25">
      <c r="A753" s="10"/>
      <c r="C753" s="133">
        <v>142</v>
      </c>
      <c r="D753" s="134">
        <v>1078.26</v>
      </c>
      <c r="E753" s="134">
        <v>18.545709817778288</v>
      </c>
      <c r="I753" s="12"/>
    </row>
    <row r="754" spans="1:9" x14ac:dyDescent="0.25">
      <c r="A754" s="10"/>
      <c r="C754" s="133">
        <v>143</v>
      </c>
      <c r="D754" s="134">
        <v>972.79</v>
      </c>
      <c r="E754" s="134">
        <v>22.482542557777379</v>
      </c>
      <c r="I754" s="12"/>
    </row>
    <row r="755" spans="1:9" x14ac:dyDescent="0.25">
      <c r="A755" s="10"/>
      <c r="C755" s="133">
        <v>144</v>
      </c>
      <c r="D755" s="134">
        <v>826.13</v>
      </c>
      <c r="E755" s="134">
        <v>20.418408857777877</v>
      </c>
      <c r="I755" s="12"/>
    </row>
    <row r="756" spans="1:9" x14ac:dyDescent="0.25">
      <c r="A756" s="10"/>
      <c r="C756" s="133">
        <v>145</v>
      </c>
      <c r="D756" s="134">
        <v>726.22</v>
      </c>
      <c r="E756" s="134">
        <v>15.985976457778065</v>
      </c>
      <c r="I756" s="12"/>
    </row>
    <row r="757" spans="1:9" x14ac:dyDescent="0.25">
      <c r="A757" s="10"/>
      <c r="C757" s="133">
        <v>146</v>
      </c>
      <c r="D757" s="134">
        <v>656</v>
      </c>
      <c r="E757" s="134">
        <v>13.966939277777783</v>
      </c>
      <c r="I757" s="12"/>
    </row>
    <row r="758" spans="1:9" x14ac:dyDescent="0.25">
      <c r="A758" s="10"/>
      <c r="C758" s="133">
        <v>147</v>
      </c>
      <c r="D758" s="134">
        <v>617.75</v>
      </c>
      <c r="E758" s="134">
        <v>13.216094717777992</v>
      </c>
      <c r="I758" s="12"/>
    </row>
    <row r="759" spans="1:9" x14ac:dyDescent="0.25">
      <c r="A759" s="10"/>
      <c r="C759" s="133">
        <v>148</v>
      </c>
      <c r="D759" s="134">
        <v>596.94000000000005</v>
      </c>
      <c r="E759" s="134">
        <v>13.357306007778107</v>
      </c>
      <c r="I759" s="12"/>
    </row>
    <row r="760" spans="1:9" x14ac:dyDescent="0.25">
      <c r="A760" s="10"/>
      <c r="C760" s="133">
        <v>149</v>
      </c>
      <c r="D760" s="134">
        <v>593.78</v>
      </c>
      <c r="E760" s="134">
        <v>13.486955797778023</v>
      </c>
      <c r="I760" s="12"/>
    </row>
    <row r="761" spans="1:9" x14ac:dyDescent="0.25">
      <c r="A761" s="10"/>
      <c r="C761" s="133">
        <v>150</v>
      </c>
      <c r="D761" s="134">
        <v>618.11</v>
      </c>
      <c r="E761" s="134">
        <v>13.009057497778258</v>
      </c>
      <c r="I761" s="12"/>
    </row>
    <row r="762" spans="1:9" x14ac:dyDescent="0.25">
      <c r="A762" s="10"/>
      <c r="C762" s="133">
        <v>151</v>
      </c>
      <c r="D762" s="134">
        <v>693.4</v>
      </c>
      <c r="E762" s="134">
        <v>14.732554547777568</v>
      </c>
      <c r="I762" s="12"/>
    </row>
    <row r="763" spans="1:9" x14ac:dyDescent="0.25">
      <c r="A763" s="10"/>
      <c r="C763" s="133">
        <v>152</v>
      </c>
      <c r="D763" s="134">
        <v>803.8</v>
      </c>
      <c r="E763" s="134">
        <v>18.126831447777704</v>
      </c>
      <c r="I763" s="12"/>
    </row>
    <row r="764" spans="1:9" x14ac:dyDescent="0.25">
      <c r="A764" s="10"/>
      <c r="C764" s="133">
        <v>153</v>
      </c>
      <c r="D764" s="134">
        <v>892.91</v>
      </c>
      <c r="E764" s="134">
        <v>22.446908517778184</v>
      </c>
      <c r="I764" s="12"/>
    </row>
    <row r="765" spans="1:9" x14ac:dyDescent="0.25">
      <c r="A765" s="10"/>
      <c r="C765" s="133">
        <v>154</v>
      </c>
      <c r="D765" s="134">
        <v>918.82</v>
      </c>
      <c r="E765" s="134">
        <v>24.703242317777494</v>
      </c>
      <c r="I765" s="12"/>
    </row>
    <row r="766" spans="1:9" x14ac:dyDescent="0.25">
      <c r="A766" s="10"/>
      <c r="C766" s="133">
        <v>155</v>
      </c>
      <c r="D766" s="134">
        <v>908.09</v>
      </c>
      <c r="E766" s="134">
        <v>27.442497697777753</v>
      </c>
      <c r="I766" s="12"/>
    </row>
    <row r="767" spans="1:9" x14ac:dyDescent="0.25">
      <c r="A767" s="10"/>
      <c r="C767" s="133">
        <v>156</v>
      </c>
      <c r="D767" s="134">
        <v>935.84</v>
      </c>
      <c r="E767" s="134">
        <v>29.784795697777326</v>
      </c>
      <c r="I767" s="12"/>
    </row>
    <row r="768" spans="1:9" x14ac:dyDescent="0.25">
      <c r="A768" s="10"/>
      <c r="C768" s="133">
        <v>157</v>
      </c>
      <c r="D768" s="134">
        <v>967.75</v>
      </c>
      <c r="E768" s="134">
        <v>28.730684447778003</v>
      </c>
      <c r="I768" s="12"/>
    </row>
    <row r="769" spans="1:9" x14ac:dyDescent="0.25">
      <c r="A769" s="10"/>
      <c r="C769" s="133">
        <v>158</v>
      </c>
      <c r="D769" s="134">
        <v>999.57</v>
      </c>
      <c r="E769" s="134">
        <v>23.640712657777613</v>
      </c>
      <c r="I769" s="12"/>
    </row>
    <row r="770" spans="1:9" x14ac:dyDescent="0.25">
      <c r="A770" s="10"/>
      <c r="C770" s="133">
        <v>159</v>
      </c>
      <c r="D770" s="134">
        <v>995.55</v>
      </c>
      <c r="E770" s="134">
        <v>22.26627251777677</v>
      </c>
      <c r="I770" s="12"/>
    </row>
    <row r="771" spans="1:9" x14ac:dyDescent="0.25">
      <c r="A771" s="10"/>
      <c r="C771" s="133">
        <v>160</v>
      </c>
      <c r="D771" s="134">
        <v>993.02</v>
      </c>
      <c r="E771" s="134">
        <v>17.599854977777795</v>
      </c>
      <c r="I771" s="12"/>
    </row>
    <row r="772" spans="1:9" x14ac:dyDescent="0.25">
      <c r="A772" s="10"/>
      <c r="C772" s="133">
        <v>161</v>
      </c>
      <c r="D772" s="134">
        <v>998.93</v>
      </c>
      <c r="E772" s="134">
        <v>20.15647603777802</v>
      </c>
      <c r="I772" s="12"/>
    </row>
    <row r="773" spans="1:9" x14ac:dyDescent="0.25">
      <c r="A773" s="10"/>
      <c r="C773" s="133">
        <v>162</v>
      </c>
      <c r="D773" s="134">
        <v>1032.04</v>
      </c>
      <c r="E773" s="134">
        <v>19.829566267777864</v>
      </c>
      <c r="I773" s="12"/>
    </row>
    <row r="774" spans="1:9" x14ac:dyDescent="0.25">
      <c r="A774" s="10"/>
      <c r="C774" s="133">
        <v>163</v>
      </c>
      <c r="D774" s="134">
        <v>1075.03</v>
      </c>
      <c r="E774" s="134">
        <v>20.819001647777441</v>
      </c>
      <c r="I774" s="12"/>
    </row>
    <row r="775" spans="1:9" x14ac:dyDescent="0.25">
      <c r="A775" s="10"/>
      <c r="C775" s="133">
        <v>164</v>
      </c>
      <c r="D775" s="134">
        <v>1062.5</v>
      </c>
      <c r="E775" s="134">
        <v>17.5760397877782</v>
      </c>
      <c r="I775" s="12"/>
    </row>
    <row r="776" spans="1:9" x14ac:dyDescent="0.25">
      <c r="A776" s="10"/>
      <c r="C776" s="133">
        <v>165</v>
      </c>
      <c r="D776" s="134">
        <v>1059.5899999999999</v>
      </c>
      <c r="E776" s="134">
        <v>16.790135197778</v>
      </c>
      <c r="I776" s="12"/>
    </row>
    <row r="777" spans="1:9" x14ac:dyDescent="0.25">
      <c r="A777" s="10"/>
      <c r="C777" s="133">
        <v>166</v>
      </c>
      <c r="D777" s="134">
        <v>1062.78</v>
      </c>
      <c r="E777" s="134">
        <v>16.43669237777749</v>
      </c>
      <c r="I777" s="12"/>
    </row>
    <row r="778" spans="1:9" x14ac:dyDescent="0.25">
      <c r="A778" s="10"/>
      <c r="C778" s="133">
        <v>167</v>
      </c>
      <c r="D778" s="134">
        <v>969.19</v>
      </c>
      <c r="E778" s="134">
        <v>20.551029517777806</v>
      </c>
      <c r="I778" s="12"/>
    </row>
    <row r="779" spans="1:9" x14ac:dyDescent="0.25">
      <c r="A779" s="10"/>
      <c r="C779" s="135">
        <v>168</v>
      </c>
      <c r="D779" s="134">
        <v>828.51</v>
      </c>
      <c r="E779" s="134">
        <v>17.585468977777396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A4" sqref="A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f>'[1]Publikime AL'!B2:I2</f>
        <v>45861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f>'[1]Publikime AL'!H6</f>
        <v>24664.25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tr">
        <f>'[1]Publikime AL'!B10</f>
        <v>21/07/2025</v>
      </c>
      <c r="C10" s="19" t="str">
        <f>'[1]Publikime AL'!C10</f>
        <v>22/07/2025</v>
      </c>
      <c r="D10" s="19" t="str">
        <f>'[1]Publikime AL'!D10</f>
        <v>23/07/2025</v>
      </c>
      <c r="E10" s="19" t="str">
        <f>'[1]Publikime AL'!E10</f>
        <v>24/07/2025</v>
      </c>
      <c r="F10" s="19" t="str">
        <f>'[1]Publikime AL'!F10</f>
        <v>25/07/2025</v>
      </c>
      <c r="G10" s="19" t="str">
        <f>'[1]Publikime AL'!G10</f>
        <v>26/07/2025</v>
      </c>
      <c r="H10" s="19" t="str">
        <f>'[1]Publikime AL'!H10</f>
        <v>27/07/2025</v>
      </c>
      <c r="I10" s="12"/>
    </row>
    <row r="11" spans="1:10" x14ac:dyDescent="0.25">
      <c r="A11" s="157" t="s">
        <v>11</v>
      </c>
      <c r="B11" s="19">
        <f>[1]!Table1[[#This Row],[0.1.1900]]</f>
        <v>608</v>
      </c>
      <c r="C11" s="19">
        <f>[1]!Table1[[#This Row],[10-27-2020]]</f>
        <v>570</v>
      </c>
      <c r="D11" s="19">
        <f>[1]!Table1[[#This Row],[10-28-2020]]</f>
        <v>597</v>
      </c>
      <c r="E11" s="19">
        <f>[1]!Table1[[#This Row],[10-29-2020]]</f>
        <v>524</v>
      </c>
      <c r="F11" s="19">
        <f>[1]!Table1[[#This Row],[10-30-2020]]</f>
        <v>546</v>
      </c>
      <c r="G11" s="19">
        <f>[1]!Table1[[#This Row],[10-31-2020]]</f>
        <v>606</v>
      </c>
      <c r="H11" s="19">
        <f>[1]!Table1[[#This Row],[11-1-2020]]</f>
        <v>580</v>
      </c>
      <c r="I11" s="12"/>
    </row>
    <row r="12" spans="1:10" x14ac:dyDescent="0.25">
      <c r="A12" s="157" t="s">
        <v>12</v>
      </c>
      <c r="B12" s="19">
        <f>[1]!Table1[[#This Row],[0.1.1900]]</f>
        <v>1296</v>
      </c>
      <c r="C12" s="19">
        <f>[1]!Table1[[#This Row],[10-27-2020]]</f>
        <v>1127</v>
      </c>
      <c r="D12" s="19">
        <f>[1]!Table1[[#This Row],[10-28-2020]]</f>
        <v>1077</v>
      </c>
      <c r="E12" s="19">
        <f>[1]!Table1[[#This Row],[10-29-2020]]</f>
        <v>978</v>
      </c>
      <c r="F12" s="19">
        <f>[1]!Table1[[#This Row],[10-30-2020]]</f>
        <v>997</v>
      </c>
      <c r="G12" s="19">
        <f>[1]!Table1[[#This Row],[10-31-2020]]</f>
        <v>1035</v>
      </c>
      <c r="H12" s="19">
        <f>[1]!Table1[[#This Row],[11-1-2020]]</f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f>'[2]Publikime AL'!D40</f>
        <v>1</v>
      </c>
      <c r="E17" s="19">
        <f>'[2]Publikime AL'!E40</f>
        <v>2</v>
      </c>
      <c r="F17" s="19">
        <f>'[2]Publikime AL'!F40</f>
        <v>3</v>
      </c>
      <c r="G17" s="19">
        <f>'[2]Publikime AL'!G40</f>
        <v>4</v>
      </c>
      <c r="I17" s="12"/>
    </row>
    <row r="18" spans="1:9" x14ac:dyDescent="0.25">
      <c r="A18" s="10"/>
      <c r="C18" s="28" t="s">
        <v>11</v>
      </c>
      <c r="D18" s="19">
        <f>'[1]Publikime AL'!D41</f>
        <v>500</v>
      </c>
      <c r="E18" s="19">
        <f>'[1]Publikime AL'!E41</f>
        <v>500</v>
      </c>
      <c r="F18" s="19">
        <f>'[1]Publikime AL'!F41</f>
        <v>500</v>
      </c>
      <c r="G18" s="19">
        <f>'[1]Publikime AL'!G41</f>
        <v>500</v>
      </c>
      <c r="I18" s="12"/>
    </row>
    <row r="19" spans="1:9" x14ac:dyDescent="0.25">
      <c r="A19" s="10"/>
      <c r="C19" s="28" t="s">
        <v>12</v>
      </c>
      <c r="D19" s="19">
        <f>'[1]Publikime AL'!D42</f>
        <v>1250</v>
      </c>
      <c r="E19" s="19">
        <f>'[1]Publikime AL'!E42</f>
        <v>1250</v>
      </c>
      <c r="F19" s="19">
        <f>'[1]Publikime AL'!F42</f>
        <v>1250</v>
      </c>
      <c r="G19" s="19">
        <f>'[1]Publikime AL'!G42</f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f>YEAR(B2)</f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f>'[1]Publikime AL'!D72</f>
        <v>550</v>
      </c>
      <c r="E26" s="134">
        <f>'[1]Publikime AL'!E72</f>
        <v>1300</v>
      </c>
      <c r="G26" s="11"/>
      <c r="I26" s="34"/>
    </row>
    <row r="27" spans="1:9" x14ac:dyDescent="0.25">
      <c r="A27" s="10"/>
      <c r="C27" s="28">
        <v>2</v>
      </c>
      <c r="D27" s="134">
        <f>'[1]Publikime AL'!D73</f>
        <v>550</v>
      </c>
      <c r="E27" s="134">
        <f>'[1]Publikime AL'!E73</f>
        <v>1350</v>
      </c>
      <c r="G27" s="11"/>
      <c r="I27" s="34"/>
    </row>
    <row r="28" spans="1:9" x14ac:dyDescent="0.25">
      <c r="A28" s="10"/>
      <c r="C28" s="28">
        <v>3</v>
      </c>
      <c r="D28" s="134">
        <f>'[1]Publikime AL'!D74</f>
        <v>550</v>
      </c>
      <c r="E28" s="134">
        <f>'[1]Publikime AL'!E74</f>
        <v>1450</v>
      </c>
      <c r="G28" s="11"/>
      <c r="I28" s="34"/>
    </row>
    <row r="29" spans="1:9" x14ac:dyDescent="0.25">
      <c r="A29" s="10"/>
      <c r="C29" s="28">
        <v>4</v>
      </c>
      <c r="D29" s="134">
        <f>'[1]Publikime AL'!D75</f>
        <v>600</v>
      </c>
      <c r="E29" s="134">
        <f>'[1]Publikime AL'!E75</f>
        <v>1600</v>
      </c>
      <c r="G29" s="11"/>
      <c r="I29" s="34"/>
    </row>
    <row r="30" spans="1:9" x14ac:dyDescent="0.25">
      <c r="A30" s="10"/>
      <c r="C30" s="28">
        <v>5</v>
      </c>
      <c r="D30" s="134">
        <f>'[1]Publikime AL'!D76</f>
        <v>600</v>
      </c>
      <c r="E30" s="134">
        <f>'[1]Publikime AL'!E76</f>
        <v>1650</v>
      </c>
      <c r="G30" s="11"/>
      <c r="I30" s="34"/>
    </row>
    <row r="31" spans="1:9" x14ac:dyDescent="0.25">
      <c r="A31" s="10"/>
      <c r="C31" s="28">
        <f t="shared" ref="C31:C77" si="0">C30+1</f>
        <v>6</v>
      </c>
      <c r="D31" s="134">
        <f>'[1]Publikime AL'!D77</f>
        <v>550</v>
      </c>
      <c r="E31" s="134">
        <f>'[1]Publikime AL'!E77</f>
        <v>1500</v>
      </c>
      <c r="G31" s="11"/>
      <c r="I31" s="34"/>
    </row>
    <row r="32" spans="1:9" x14ac:dyDescent="0.25">
      <c r="A32" s="10"/>
      <c r="C32" s="28">
        <f t="shared" si="0"/>
        <v>7</v>
      </c>
      <c r="D32" s="134">
        <f>'[1]Publikime AL'!D78</f>
        <v>550</v>
      </c>
      <c r="E32" s="134">
        <f>'[1]Publikime AL'!E78</f>
        <v>1450</v>
      </c>
      <c r="G32" s="11"/>
      <c r="I32" s="34"/>
    </row>
    <row r="33" spans="1:9" x14ac:dyDescent="0.25">
      <c r="A33" s="10"/>
      <c r="C33" s="28">
        <f t="shared" si="0"/>
        <v>8</v>
      </c>
      <c r="D33" s="134">
        <f>'[1]Publikime AL'!D79</f>
        <v>550</v>
      </c>
      <c r="E33" s="134">
        <f>'[1]Publikime AL'!E79</f>
        <v>1400</v>
      </c>
      <c r="G33" s="11"/>
      <c r="I33" s="34"/>
    </row>
    <row r="34" spans="1:9" x14ac:dyDescent="0.25">
      <c r="A34" s="10"/>
      <c r="C34" s="28">
        <f t="shared" si="0"/>
        <v>9</v>
      </c>
      <c r="D34" s="134">
        <f>'[1]Publikime AL'!D80</f>
        <v>550</v>
      </c>
      <c r="E34" s="134">
        <f>'[1]Publikime AL'!E80</f>
        <v>1300</v>
      </c>
      <c r="G34" s="11"/>
      <c r="I34" s="34"/>
    </row>
    <row r="35" spans="1:9" x14ac:dyDescent="0.25">
      <c r="A35" s="10"/>
      <c r="C35" s="28">
        <f t="shared" si="0"/>
        <v>10</v>
      </c>
      <c r="D35" s="134">
        <f>'[1]Publikime AL'!D81</f>
        <v>550</v>
      </c>
      <c r="E35" s="134">
        <f>'[1]Publikime AL'!E81</f>
        <v>1250</v>
      </c>
      <c r="G35" s="11"/>
      <c r="I35" s="34"/>
    </row>
    <row r="36" spans="1:9" x14ac:dyDescent="0.25">
      <c r="A36" s="10"/>
      <c r="C36" s="28">
        <f t="shared" si="0"/>
        <v>11</v>
      </c>
      <c r="D36" s="134">
        <f>'[1]Publikime AL'!D82</f>
        <v>550</v>
      </c>
      <c r="E36" s="134">
        <f>'[1]Publikime AL'!E82</f>
        <v>1250</v>
      </c>
      <c r="G36" s="11"/>
      <c r="I36" s="34"/>
    </row>
    <row r="37" spans="1:9" x14ac:dyDescent="0.25">
      <c r="A37" s="10"/>
      <c r="C37" s="28">
        <f t="shared" si="0"/>
        <v>12</v>
      </c>
      <c r="D37" s="134">
        <f>'[1]Publikime AL'!D83</f>
        <v>550</v>
      </c>
      <c r="E37" s="134">
        <f>'[1]Publikime AL'!E83</f>
        <v>1250</v>
      </c>
      <c r="G37" s="11"/>
      <c r="I37" s="34"/>
    </row>
    <row r="38" spans="1:9" ht="15.75" customHeight="1" x14ac:dyDescent="0.25">
      <c r="A38" s="10"/>
      <c r="C38" s="28">
        <f t="shared" si="0"/>
        <v>13</v>
      </c>
      <c r="D38" s="134">
        <f>'[1]Publikime AL'!D84</f>
        <v>550</v>
      </c>
      <c r="E38" s="134">
        <f>'[1]Publikime AL'!E84</f>
        <v>1200</v>
      </c>
      <c r="G38" s="11"/>
      <c r="I38" s="34"/>
    </row>
    <row r="39" spans="1:9" x14ac:dyDescent="0.25">
      <c r="A39" s="10"/>
      <c r="C39" s="28">
        <f t="shared" si="0"/>
        <v>14</v>
      </c>
      <c r="D39" s="134">
        <f>'[1]Publikime AL'!D85</f>
        <v>550</v>
      </c>
      <c r="E39" s="134">
        <f>'[1]Publikime AL'!E85</f>
        <v>1200</v>
      </c>
      <c r="G39" s="11"/>
      <c r="I39" s="34"/>
    </row>
    <row r="40" spans="1:9" x14ac:dyDescent="0.25">
      <c r="A40" s="10"/>
      <c r="C40" s="28">
        <f t="shared" si="0"/>
        <v>15</v>
      </c>
      <c r="D40" s="134">
        <f>'[1]Publikime AL'!D86</f>
        <v>550</v>
      </c>
      <c r="E40" s="134">
        <f>'[1]Publikime AL'!E86</f>
        <v>1150</v>
      </c>
      <c r="G40" s="11"/>
      <c r="I40" s="34"/>
    </row>
    <row r="41" spans="1:9" x14ac:dyDescent="0.25">
      <c r="A41" s="10"/>
      <c r="C41" s="28">
        <f t="shared" si="0"/>
        <v>16</v>
      </c>
      <c r="D41" s="134">
        <f>'[1]Publikime AL'!D87</f>
        <v>550</v>
      </c>
      <c r="E41" s="134">
        <f>'[1]Publikime AL'!E87</f>
        <v>1100</v>
      </c>
      <c r="G41" s="11"/>
      <c r="I41" s="34"/>
    </row>
    <row r="42" spans="1:9" x14ac:dyDescent="0.25">
      <c r="A42" s="10"/>
      <c r="C42" s="28">
        <f t="shared" si="0"/>
        <v>17</v>
      </c>
      <c r="D42" s="134">
        <f>'[1]Publikime AL'!D88</f>
        <v>550</v>
      </c>
      <c r="E42" s="134">
        <f>'[1]Publikime AL'!E88</f>
        <v>1100</v>
      </c>
      <c r="G42" s="11"/>
      <c r="I42" s="34"/>
    </row>
    <row r="43" spans="1:9" x14ac:dyDescent="0.25">
      <c r="A43" s="10"/>
      <c r="C43" s="28">
        <f t="shared" si="0"/>
        <v>18</v>
      </c>
      <c r="D43" s="134">
        <f>'[1]Publikime AL'!D89</f>
        <v>550</v>
      </c>
      <c r="E43" s="134">
        <f>'[1]Publikime AL'!E89</f>
        <v>1050</v>
      </c>
      <c r="G43" s="11"/>
      <c r="I43" s="34"/>
    </row>
    <row r="44" spans="1:9" x14ac:dyDescent="0.25">
      <c r="A44" s="10"/>
      <c r="C44" s="28">
        <f t="shared" si="0"/>
        <v>19</v>
      </c>
      <c r="D44" s="134">
        <f>'[1]Publikime AL'!D90</f>
        <v>550</v>
      </c>
      <c r="E44" s="134">
        <f>'[1]Publikime AL'!E90</f>
        <v>1050</v>
      </c>
      <c r="G44" s="11"/>
      <c r="I44" s="34"/>
    </row>
    <row r="45" spans="1:9" x14ac:dyDescent="0.25">
      <c r="A45" s="10"/>
      <c r="C45" s="28">
        <f t="shared" si="0"/>
        <v>20</v>
      </c>
      <c r="D45" s="134">
        <f>'[1]Publikime AL'!D91</f>
        <v>510</v>
      </c>
      <c r="E45" s="134">
        <f>'[1]Publikime AL'!E91</f>
        <v>1000</v>
      </c>
      <c r="G45" s="11"/>
      <c r="I45" s="34"/>
    </row>
    <row r="46" spans="1:9" x14ac:dyDescent="0.25">
      <c r="A46" s="10"/>
      <c r="C46" s="28">
        <f t="shared" si="0"/>
        <v>21</v>
      </c>
      <c r="D46" s="134">
        <f>'[1]Publikime AL'!D92</f>
        <v>510</v>
      </c>
      <c r="E46" s="134">
        <f>'[1]Publikime AL'!E92</f>
        <v>1000</v>
      </c>
      <c r="G46" s="11"/>
      <c r="I46" s="34"/>
    </row>
    <row r="47" spans="1:9" x14ac:dyDescent="0.25">
      <c r="A47" s="10"/>
      <c r="C47" s="28">
        <f t="shared" si="0"/>
        <v>22</v>
      </c>
      <c r="D47" s="134">
        <f>'[1]Publikime AL'!D93</f>
        <v>550</v>
      </c>
      <c r="E47" s="134">
        <f>'[1]Publikime AL'!E93</f>
        <v>1050</v>
      </c>
      <c r="G47" s="11"/>
      <c r="I47" s="34"/>
    </row>
    <row r="48" spans="1:9" x14ac:dyDescent="0.25">
      <c r="A48" s="10"/>
      <c r="C48" s="28">
        <f t="shared" si="0"/>
        <v>23</v>
      </c>
      <c r="D48" s="134">
        <f>'[1]Publikime AL'!D94</f>
        <v>510</v>
      </c>
      <c r="E48" s="134">
        <f>'[1]Publikime AL'!E94</f>
        <v>990</v>
      </c>
      <c r="G48" s="11"/>
      <c r="I48" s="34"/>
    </row>
    <row r="49" spans="1:9" x14ac:dyDescent="0.25">
      <c r="A49" s="10"/>
      <c r="C49" s="28">
        <f t="shared" si="0"/>
        <v>24</v>
      </c>
      <c r="D49" s="134">
        <f>'[1]Publikime AL'!D95</f>
        <v>550</v>
      </c>
      <c r="E49" s="134">
        <f>'[1]Publikime AL'!E95</f>
        <v>1100</v>
      </c>
      <c r="G49" s="11"/>
      <c r="I49" s="34"/>
    </row>
    <row r="50" spans="1:9" x14ac:dyDescent="0.25">
      <c r="A50" s="10"/>
      <c r="C50" s="28">
        <f t="shared" si="0"/>
        <v>25</v>
      </c>
      <c r="D50" s="134">
        <f>'[1]Publikime AL'!D96</f>
        <v>550</v>
      </c>
      <c r="E50" s="134">
        <f>'[1]Publikime AL'!E96</f>
        <v>1100</v>
      </c>
      <c r="G50" s="11"/>
      <c r="I50" s="34"/>
    </row>
    <row r="51" spans="1:9" x14ac:dyDescent="0.25">
      <c r="A51" s="10"/>
      <c r="C51" s="28">
        <f t="shared" si="0"/>
        <v>26</v>
      </c>
      <c r="D51" s="134">
        <f>'[1]Publikime AL'!D97</f>
        <v>600</v>
      </c>
      <c r="E51" s="134">
        <f>'[1]Publikime AL'!E97</f>
        <v>1150</v>
      </c>
      <c r="G51" s="11"/>
      <c r="I51" s="34"/>
    </row>
    <row r="52" spans="1:9" x14ac:dyDescent="0.25">
      <c r="A52" s="10"/>
      <c r="C52" s="28">
        <f t="shared" si="0"/>
        <v>27</v>
      </c>
      <c r="D52" s="134">
        <f>'[1]Publikime AL'!D98</f>
        <v>600</v>
      </c>
      <c r="E52" s="134">
        <f>'[1]Publikime AL'!E98</f>
        <v>1150</v>
      </c>
      <c r="G52" s="11"/>
      <c r="I52" s="34"/>
    </row>
    <row r="53" spans="1:9" x14ac:dyDescent="0.25">
      <c r="A53" s="10"/>
      <c r="C53" s="28">
        <f t="shared" si="0"/>
        <v>28</v>
      </c>
      <c r="D53" s="134">
        <f>'[1]Publikime AL'!D99</f>
        <v>600</v>
      </c>
      <c r="E53" s="134">
        <f>'[1]Publikime AL'!E99</f>
        <v>1200</v>
      </c>
      <c r="G53" s="11"/>
      <c r="I53" s="34"/>
    </row>
    <row r="54" spans="1:9" x14ac:dyDescent="0.25">
      <c r="A54" s="10"/>
      <c r="C54" s="28">
        <f t="shared" si="0"/>
        <v>29</v>
      </c>
      <c r="D54" s="134">
        <f>'[1]Publikime AL'!D100</f>
        <v>600</v>
      </c>
      <c r="E54" s="134">
        <f>'[1]Publikime AL'!E100</f>
        <v>1200</v>
      </c>
      <c r="G54" s="11"/>
      <c r="I54" s="34"/>
    </row>
    <row r="55" spans="1:9" x14ac:dyDescent="0.25">
      <c r="A55" s="10"/>
      <c r="C55" s="28">
        <f t="shared" si="0"/>
        <v>30</v>
      </c>
      <c r="D55" s="134">
        <f>'[1]Publikime AL'!D101</f>
        <v>600</v>
      </c>
      <c r="E55" s="134">
        <f>'[1]Publikime AL'!E101</f>
        <v>1200</v>
      </c>
      <c r="G55" s="11"/>
      <c r="I55" s="34"/>
    </row>
    <row r="56" spans="1:9" x14ac:dyDescent="0.25">
      <c r="A56" s="10"/>
      <c r="C56" s="28">
        <f t="shared" si="0"/>
        <v>31</v>
      </c>
      <c r="D56" s="134">
        <f>'[1]Publikime AL'!D102</f>
        <v>650</v>
      </c>
      <c r="E56" s="134">
        <f>'[1]Publikime AL'!E102</f>
        <v>1200</v>
      </c>
      <c r="G56" s="11"/>
      <c r="I56" s="34"/>
    </row>
    <row r="57" spans="1:9" x14ac:dyDescent="0.25">
      <c r="A57" s="10"/>
      <c r="C57" s="28">
        <f t="shared" si="0"/>
        <v>32</v>
      </c>
      <c r="D57" s="134">
        <f>'[1]Publikime AL'!D103</f>
        <v>650</v>
      </c>
      <c r="E57" s="134">
        <f>'[1]Publikime AL'!E103</f>
        <v>1200</v>
      </c>
      <c r="G57" s="11"/>
      <c r="I57" s="34"/>
    </row>
    <row r="58" spans="1:9" x14ac:dyDescent="0.25">
      <c r="A58" s="10"/>
      <c r="C58" s="28">
        <f t="shared" si="0"/>
        <v>33</v>
      </c>
      <c r="D58" s="134">
        <f>'[1]Publikime AL'!D104</f>
        <v>630</v>
      </c>
      <c r="E58" s="134">
        <f>'[1]Publikime AL'!E104</f>
        <v>1200</v>
      </c>
      <c r="G58" s="11"/>
      <c r="I58" s="34"/>
    </row>
    <row r="59" spans="1:9" x14ac:dyDescent="0.25">
      <c r="A59" s="10"/>
      <c r="C59" s="28">
        <f t="shared" si="0"/>
        <v>34</v>
      </c>
      <c r="D59" s="134">
        <f>'[1]Publikime AL'!D105</f>
        <v>550</v>
      </c>
      <c r="E59" s="134">
        <f>'[1]Publikime AL'!E105</f>
        <v>1100</v>
      </c>
      <c r="G59" s="11"/>
      <c r="I59" s="34"/>
    </row>
    <row r="60" spans="1:9" x14ac:dyDescent="0.25">
      <c r="A60" s="10"/>
      <c r="C60" s="28">
        <f t="shared" si="0"/>
        <v>35</v>
      </c>
      <c r="D60" s="134">
        <f>'[1]Publikime AL'!D106</f>
        <v>550</v>
      </c>
      <c r="E60" s="134">
        <f>'[1]Publikime AL'!E106</f>
        <v>1050</v>
      </c>
      <c r="G60" s="11"/>
      <c r="I60" s="34"/>
    </row>
    <row r="61" spans="1:9" x14ac:dyDescent="0.25">
      <c r="A61" s="10"/>
      <c r="C61" s="28">
        <f t="shared" si="0"/>
        <v>36</v>
      </c>
      <c r="D61" s="134">
        <f>'[1]Publikime AL'!D107</f>
        <v>510</v>
      </c>
      <c r="E61" s="134">
        <f>'[1]Publikime AL'!E107</f>
        <v>1000</v>
      </c>
      <c r="G61" s="11"/>
      <c r="I61" s="34"/>
    </row>
    <row r="62" spans="1:9" x14ac:dyDescent="0.25">
      <c r="A62" s="10"/>
      <c r="C62" s="28">
        <f t="shared" si="0"/>
        <v>37</v>
      </c>
      <c r="D62" s="134">
        <f>'[1]Publikime AL'!D108</f>
        <v>550</v>
      </c>
      <c r="E62" s="134">
        <f>'[1]Publikime AL'!E108</f>
        <v>1050</v>
      </c>
      <c r="G62" s="11"/>
      <c r="I62" s="34"/>
    </row>
    <row r="63" spans="1:9" x14ac:dyDescent="0.25">
      <c r="A63" s="10"/>
      <c r="C63" s="28">
        <f t="shared" si="0"/>
        <v>38</v>
      </c>
      <c r="D63" s="134">
        <f>'[1]Publikime AL'!D109</f>
        <v>550</v>
      </c>
      <c r="E63" s="134">
        <f>'[1]Publikime AL'!E109</f>
        <v>1100</v>
      </c>
      <c r="G63" s="11"/>
      <c r="I63" s="34"/>
    </row>
    <row r="64" spans="1:9" x14ac:dyDescent="0.25">
      <c r="A64" s="10"/>
      <c r="C64" s="28">
        <f t="shared" si="0"/>
        <v>39</v>
      </c>
      <c r="D64" s="134">
        <f>'[1]Publikime AL'!D110</f>
        <v>510</v>
      </c>
      <c r="E64" s="134">
        <f>'[1]Publikime AL'!E110</f>
        <v>1050</v>
      </c>
      <c r="G64" s="11"/>
      <c r="I64" s="34"/>
    </row>
    <row r="65" spans="1:9" x14ac:dyDescent="0.25">
      <c r="A65" s="10"/>
      <c r="C65" s="28">
        <f t="shared" si="0"/>
        <v>40</v>
      </c>
      <c r="D65" s="134">
        <f>'[1]Publikime AL'!D111</f>
        <v>550</v>
      </c>
      <c r="E65" s="134">
        <f>'[1]Publikime AL'!E111</f>
        <v>1100</v>
      </c>
      <c r="G65" s="11"/>
      <c r="I65" s="34"/>
    </row>
    <row r="66" spans="1:9" x14ac:dyDescent="0.25">
      <c r="A66" s="10"/>
      <c r="C66" s="28">
        <f t="shared" si="0"/>
        <v>41</v>
      </c>
      <c r="D66" s="134">
        <f>'[1]Publikime AL'!D112</f>
        <v>550</v>
      </c>
      <c r="E66" s="134">
        <f>'[1]Publikime AL'!E112</f>
        <v>1100</v>
      </c>
      <c r="G66" s="11"/>
      <c r="I66" s="34"/>
    </row>
    <row r="67" spans="1:9" x14ac:dyDescent="0.25">
      <c r="A67" s="10"/>
      <c r="C67" s="28">
        <f t="shared" si="0"/>
        <v>42</v>
      </c>
      <c r="D67" s="134">
        <f>'[1]Publikime AL'!D113</f>
        <v>550</v>
      </c>
      <c r="E67" s="134">
        <f>'[1]Publikime AL'!E113</f>
        <v>1100</v>
      </c>
      <c r="G67" s="11"/>
      <c r="I67" s="34"/>
    </row>
    <row r="68" spans="1:9" ht="15.75" customHeight="1" x14ac:dyDescent="0.25">
      <c r="A68" s="10"/>
      <c r="C68" s="28">
        <f t="shared" si="0"/>
        <v>43</v>
      </c>
      <c r="D68" s="134">
        <f>'[1]Publikime AL'!D114</f>
        <v>550</v>
      </c>
      <c r="E68" s="134">
        <f>'[1]Publikime AL'!E114</f>
        <v>1150</v>
      </c>
      <c r="G68" s="11"/>
      <c r="I68" s="34"/>
    </row>
    <row r="69" spans="1:9" x14ac:dyDescent="0.25">
      <c r="A69" s="10"/>
      <c r="C69" s="28">
        <f t="shared" si="0"/>
        <v>44</v>
      </c>
      <c r="D69" s="134">
        <f>'[1]Publikime AL'!D115</f>
        <v>550</v>
      </c>
      <c r="E69" s="134">
        <f>'[1]Publikime AL'!E115</f>
        <v>1200</v>
      </c>
      <c r="G69" s="11"/>
      <c r="I69" s="34"/>
    </row>
    <row r="70" spans="1:9" x14ac:dyDescent="0.25">
      <c r="A70" s="10"/>
      <c r="C70" s="28">
        <f t="shared" si="0"/>
        <v>45</v>
      </c>
      <c r="D70" s="134">
        <f>'[1]Publikime AL'!D116</f>
        <v>550</v>
      </c>
      <c r="E70" s="134">
        <f>'[1]Publikime AL'!E116</f>
        <v>1200</v>
      </c>
      <c r="G70" s="11"/>
      <c r="I70" s="34"/>
    </row>
    <row r="71" spans="1:9" x14ac:dyDescent="0.25">
      <c r="A71" s="10"/>
      <c r="C71" s="28">
        <f t="shared" si="0"/>
        <v>46</v>
      </c>
      <c r="D71" s="134">
        <f>'[1]Publikime AL'!D117</f>
        <v>550</v>
      </c>
      <c r="E71" s="134">
        <f>'[1]Publikime AL'!E117</f>
        <v>1250</v>
      </c>
      <c r="G71" s="11"/>
      <c r="I71" s="34"/>
    </row>
    <row r="72" spans="1:9" x14ac:dyDescent="0.25">
      <c r="A72" s="10"/>
      <c r="C72" s="28">
        <f t="shared" si="0"/>
        <v>47</v>
      </c>
      <c r="D72" s="134">
        <f>'[1]Publikime AL'!D118</f>
        <v>550</v>
      </c>
      <c r="E72" s="134">
        <f>'[1]Publikime AL'!E118</f>
        <v>1300</v>
      </c>
      <c r="G72" s="11"/>
      <c r="I72" s="34"/>
    </row>
    <row r="73" spans="1:9" x14ac:dyDescent="0.25">
      <c r="A73" s="10"/>
      <c r="C73" s="28">
        <f t="shared" si="0"/>
        <v>48</v>
      </c>
      <c r="D73" s="134">
        <f>'[1]Publikime AL'!D119</f>
        <v>550</v>
      </c>
      <c r="E73" s="134">
        <f>'[1]Publikime AL'!E119</f>
        <v>1300</v>
      </c>
      <c r="G73" s="11"/>
      <c r="I73" s="34"/>
    </row>
    <row r="74" spans="1:9" x14ac:dyDescent="0.25">
      <c r="A74" s="10"/>
      <c r="C74" s="28">
        <f t="shared" si="0"/>
        <v>49</v>
      </c>
      <c r="D74" s="134">
        <f>'[1]Publikime AL'!D120</f>
        <v>550</v>
      </c>
      <c r="E74" s="134">
        <f>'[1]Publikime AL'!E120</f>
        <v>1350</v>
      </c>
      <c r="G74" s="11"/>
      <c r="I74" s="34"/>
    </row>
    <row r="75" spans="1:9" x14ac:dyDescent="0.25">
      <c r="A75" s="10"/>
      <c r="C75" s="28">
        <f t="shared" si="0"/>
        <v>50</v>
      </c>
      <c r="D75" s="134">
        <f>'[1]Publikime AL'!D121</f>
        <v>550</v>
      </c>
      <c r="E75" s="134">
        <f>'[1]Publikime AL'!E121</f>
        <v>1400</v>
      </c>
      <c r="G75" s="11"/>
      <c r="I75" s="34"/>
    </row>
    <row r="76" spans="1:9" x14ac:dyDescent="0.25">
      <c r="A76" s="10"/>
      <c r="C76" s="28">
        <f t="shared" si="0"/>
        <v>51</v>
      </c>
      <c r="D76" s="134">
        <f>'[1]Publikime AL'!D122</f>
        <v>550</v>
      </c>
      <c r="E76" s="134">
        <f>'[1]Publikime AL'!E122</f>
        <v>1450</v>
      </c>
      <c r="G76" s="11"/>
      <c r="I76" s="34"/>
    </row>
    <row r="77" spans="1:9" x14ac:dyDescent="0.25">
      <c r="A77" s="10"/>
      <c r="C77" s="30">
        <f t="shared" si="0"/>
        <v>52</v>
      </c>
      <c r="D77" s="134">
        <f>'[1]Publikime AL'!D123</f>
        <v>550</v>
      </c>
      <c r="E77" s="134">
        <f>'[1]Publikime AL'!E123</f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f>'[2]Publikime AL'!H154</f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f>B2-DAY(2)</f>
        <v>45859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f>'[1]Publikime AL'!D160</f>
        <v>225.67837983999999</v>
      </c>
      <c r="E85" s="44">
        <f>'[1]Publikime AL'!E160</f>
        <v>-557.9079999999999</v>
      </c>
      <c r="F85" s="44">
        <f>'[1]Publikime AL'!F160</f>
        <v>783.58637983999984</v>
      </c>
      <c r="G85" s="37"/>
      <c r="I85" s="12"/>
    </row>
    <row r="86" spans="1:9" x14ac:dyDescent="0.25">
      <c r="A86" s="10"/>
      <c r="B86" s="37"/>
      <c r="C86" s="43">
        <v>2</v>
      </c>
      <c r="D86" s="44">
        <f>'[1]Publikime AL'!D161</f>
        <v>143.25976116000001</v>
      </c>
      <c r="E86" s="44">
        <f>'[1]Publikime AL'!E161</f>
        <v>-554.85799999999995</v>
      </c>
      <c r="F86" s="44">
        <f>'[1]Publikime AL'!F161</f>
        <v>698.11776115999999</v>
      </c>
      <c r="G86" s="37"/>
      <c r="I86" s="12"/>
    </row>
    <row r="87" spans="1:9" x14ac:dyDescent="0.25">
      <c r="A87" s="10"/>
      <c r="B87" s="37"/>
      <c r="C87" s="43">
        <v>3</v>
      </c>
      <c r="D87" s="44">
        <f>'[1]Publikime AL'!D162</f>
        <v>117.15550373000002</v>
      </c>
      <c r="E87" s="44">
        <f>'[1]Publikime AL'!E162</f>
        <v>-540.58400000000006</v>
      </c>
      <c r="F87" s="44">
        <f>'[1]Publikime AL'!F162</f>
        <v>657.73950373000002</v>
      </c>
      <c r="G87" s="37"/>
      <c r="I87" s="12"/>
    </row>
    <row r="88" spans="1:9" x14ac:dyDescent="0.25">
      <c r="A88" s="10"/>
      <c r="B88" s="37"/>
      <c r="C88" s="43">
        <v>4</v>
      </c>
      <c r="D88" s="44">
        <f>'[1]Publikime AL'!D163</f>
        <v>87.159479250000032</v>
      </c>
      <c r="E88" s="44">
        <f>'[1]Publikime AL'!E163</f>
        <v>-550.49199999999996</v>
      </c>
      <c r="F88" s="44">
        <f>'[1]Publikime AL'!F163</f>
        <v>637.65147924999997</v>
      </c>
      <c r="G88" s="37"/>
      <c r="I88" s="12"/>
    </row>
    <row r="89" spans="1:9" x14ac:dyDescent="0.25">
      <c r="A89" s="10"/>
      <c r="B89" s="37"/>
      <c r="C89" s="43">
        <v>5</v>
      </c>
      <c r="D89" s="44">
        <f>'[1]Publikime AL'!D164</f>
        <v>88.799387649999986</v>
      </c>
      <c r="E89" s="44">
        <f>'[1]Publikime AL'!E164</f>
        <v>-545.57599999999991</v>
      </c>
      <c r="F89" s="44">
        <f>'[1]Publikime AL'!F164</f>
        <v>634.37538764999988</v>
      </c>
      <c r="G89" s="37"/>
      <c r="I89" s="12"/>
    </row>
    <row r="90" spans="1:9" x14ac:dyDescent="0.25">
      <c r="A90" s="10"/>
      <c r="B90" s="37"/>
      <c r="C90" s="43">
        <v>6</v>
      </c>
      <c r="D90" s="44">
        <f>'[1]Publikime AL'!D165</f>
        <v>123.83595134000001</v>
      </c>
      <c r="E90" s="44">
        <f>'[1]Publikime AL'!E165</f>
        <v>-537.81000000000006</v>
      </c>
      <c r="F90" s="44">
        <f>'[1]Publikime AL'!F165</f>
        <v>661.64595134000001</v>
      </c>
      <c r="G90" s="37"/>
      <c r="I90" s="12"/>
    </row>
    <row r="91" spans="1:9" x14ac:dyDescent="0.25">
      <c r="A91" s="10"/>
      <c r="B91" s="37"/>
      <c r="C91" s="43">
        <v>7</v>
      </c>
      <c r="D91" s="44">
        <f>'[1]Publikime AL'!D166</f>
        <v>244.21590533999998</v>
      </c>
      <c r="E91" s="44">
        <f>'[1]Publikime AL'!E166</f>
        <v>-511.37299999999999</v>
      </c>
      <c r="F91" s="44">
        <f>'[1]Publikime AL'!F166</f>
        <v>755.58890534</v>
      </c>
      <c r="G91" s="37"/>
      <c r="I91" s="12"/>
    </row>
    <row r="92" spans="1:9" x14ac:dyDescent="0.25">
      <c r="A92" s="10"/>
      <c r="B92" s="37"/>
      <c r="C92" s="43">
        <v>8</v>
      </c>
      <c r="D92" s="44">
        <f>'[1]Publikime AL'!D167</f>
        <v>413.46629466000002</v>
      </c>
      <c r="E92" s="44">
        <f>'[1]Publikime AL'!E167</f>
        <v>-454.68299999999999</v>
      </c>
      <c r="F92" s="44">
        <f>'[1]Publikime AL'!F167</f>
        <v>868.14929466000001</v>
      </c>
      <c r="G92" s="37"/>
      <c r="I92" s="12"/>
    </row>
    <row r="93" spans="1:9" x14ac:dyDescent="0.25">
      <c r="A93" s="10"/>
      <c r="B93" s="37"/>
      <c r="C93" s="43">
        <v>9</v>
      </c>
      <c r="D93" s="44">
        <f>'[1]Publikime AL'!D168</f>
        <v>407.74893242999997</v>
      </c>
      <c r="E93" s="44">
        <f>'[1]Publikime AL'!E168</f>
        <v>-564.37899999999991</v>
      </c>
      <c r="F93" s="44">
        <f>'[1]Publikime AL'!F168</f>
        <v>972.12793242999987</v>
      </c>
      <c r="G93" s="37"/>
      <c r="I93" s="12"/>
    </row>
    <row r="94" spans="1:9" x14ac:dyDescent="0.25">
      <c r="A94" s="10"/>
      <c r="B94" s="37"/>
      <c r="C94" s="43">
        <v>10</v>
      </c>
      <c r="D94" s="44">
        <f>'[1]Publikime AL'!D169</f>
        <v>469.18208055000002</v>
      </c>
      <c r="E94" s="44">
        <f>'[1]Publikime AL'!E169</f>
        <v>-543.16</v>
      </c>
      <c r="F94" s="44">
        <f>'[1]Publikime AL'!F169</f>
        <v>1012.34208055</v>
      </c>
      <c r="G94" s="37"/>
      <c r="I94" s="12"/>
    </row>
    <row r="95" spans="1:9" x14ac:dyDescent="0.25">
      <c r="A95" s="10"/>
      <c r="B95" s="37"/>
      <c r="C95" s="43">
        <v>11</v>
      </c>
      <c r="D95" s="44">
        <f>'[1]Publikime AL'!D170</f>
        <v>537.30832143000009</v>
      </c>
      <c r="E95" s="44">
        <f>'[1]Publikime AL'!E170</f>
        <v>-501.07300000000009</v>
      </c>
      <c r="F95" s="44">
        <f>'[1]Publikime AL'!F170</f>
        <v>1038.3813214300003</v>
      </c>
      <c r="G95" s="37"/>
      <c r="I95" s="12"/>
    </row>
    <row r="96" spans="1:9" x14ac:dyDescent="0.25">
      <c r="A96" s="10"/>
      <c r="B96" s="37"/>
      <c r="C96" s="43">
        <v>12</v>
      </c>
      <c r="D96" s="44">
        <f>'[1]Publikime AL'!D171</f>
        <v>575.29279598999983</v>
      </c>
      <c r="E96" s="44">
        <f>'[1]Publikime AL'!E171</f>
        <v>-497.81299999999987</v>
      </c>
      <c r="F96" s="44">
        <f>'[1]Publikime AL'!F171</f>
        <v>1073.1057959899997</v>
      </c>
      <c r="G96" s="37"/>
      <c r="I96" s="12"/>
    </row>
    <row r="97" spans="1:9" x14ac:dyDescent="0.25">
      <c r="A97" s="10"/>
      <c r="B97" s="37"/>
      <c r="C97" s="43">
        <v>13</v>
      </c>
      <c r="D97" s="44">
        <f>'[1]Publikime AL'!D172</f>
        <v>619.38997560999996</v>
      </c>
      <c r="E97" s="44">
        <f>'[1]Publikime AL'!E172</f>
        <v>-484.19699999999995</v>
      </c>
      <c r="F97" s="44">
        <f>'[1]Publikime AL'!F172</f>
        <v>1103.5869756099999</v>
      </c>
      <c r="G97" s="37"/>
      <c r="I97" s="12"/>
    </row>
    <row r="98" spans="1:9" x14ac:dyDescent="0.25">
      <c r="A98" s="10"/>
      <c r="B98" s="37"/>
      <c r="C98" s="43">
        <v>14</v>
      </c>
      <c r="D98" s="44">
        <f>'[1]Publikime AL'!D173</f>
        <v>652.77746087999969</v>
      </c>
      <c r="E98" s="44">
        <f>'[1]Publikime AL'!E173</f>
        <v>-480.37</v>
      </c>
      <c r="F98" s="44">
        <f>'[1]Publikime AL'!F173</f>
        <v>1133.1474608799997</v>
      </c>
      <c r="G98" s="37"/>
      <c r="I98" s="12"/>
    </row>
    <row r="99" spans="1:9" x14ac:dyDescent="0.25">
      <c r="A99" s="10"/>
      <c r="B99" s="37"/>
      <c r="C99" s="43">
        <v>15</v>
      </c>
      <c r="D99" s="44">
        <f>'[1]Publikime AL'!D174</f>
        <v>648.1909264599999</v>
      </c>
      <c r="E99" s="44">
        <f>'[1]Publikime AL'!E174</f>
        <v>-478.38599999999997</v>
      </c>
      <c r="F99" s="44">
        <f>'[1]Publikime AL'!F174</f>
        <v>1126.5769264599999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f>'[1]Publikime AL'!D175</f>
        <v>645.18579758999988</v>
      </c>
      <c r="E100" s="44">
        <f>'[1]Publikime AL'!E175</f>
        <v>-489.42399999999998</v>
      </c>
      <c r="F100" s="44">
        <f>'[1]Publikime AL'!F175</f>
        <v>1134.6097975899997</v>
      </c>
      <c r="G100" s="37"/>
      <c r="I100" s="12"/>
    </row>
    <row r="101" spans="1:9" x14ac:dyDescent="0.25">
      <c r="A101" s="10"/>
      <c r="B101" s="37"/>
      <c r="C101" s="43">
        <v>17</v>
      </c>
      <c r="D101" s="44">
        <f>'[1]Publikime AL'!D176</f>
        <v>658.69239987000003</v>
      </c>
      <c r="E101" s="44">
        <f>'[1]Publikime AL'!E176</f>
        <v>-487.35700000000008</v>
      </c>
      <c r="F101" s="44">
        <f>'[1]Publikime AL'!F176</f>
        <v>1146.0493998700001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f>'[1]Publikime AL'!D177</f>
        <v>713.70591094000008</v>
      </c>
      <c r="E102" s="44">
        <f>'[1]Publikime AL'!E177</f>
        <v>-497.14400000000001</v>
      </c>
      <c r="F102" s="44">
        <f>'[1]Publikime AL'!F177</f>
        <v>1210.84991094</v>
      </c>
      <c r="G102" s="37"/>
      <c r="I102" s="12"/>
    </row>
    <row r="103" spans="1:9" x14ac:dyDescent="0.25">
      <c r="A103" s="10"/>
      <c r="B103" s="37"/>
      <c r="C103" s="43">
        <v>19</v>
      </c>
      <c r="D103" s="44">
        <f>'[1]Publikime AL'!D178</f>
        <v>938.27445966999983</v>
      </c>
      <c r="E103" s="44">
        <f>'[1]Publikime AL'!E178</f>
        <v>-330.45699999999999</v>
      </c>
      <c r="F103" s="44">
        <f>'[1]Publikime AL'!F178</f>
        <v>1268.7314596699998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f>'[1]Publikime AL'!D179</f>
        <v>923.06806485999994</v>
      </c>
      <c r="E104" s="44">
        <f>'[1]Publikime AL'!E179</f>
        <v>-344.40599999999995</v>
      </c>
      <c r="F104" s="44">
        <f>'[1]Publikime AL'!F179</f>
        <v>1267.47406486</v>
      </c>
      <c r="G104" s="37"/>
      <c r="I104" s="12"/>
    </row>
    <row r="105" spans="1:9" x14ac:dyDescent="0.25">
      <c r="A105" s="10"/>
      <c r="B105" s="37"/>
      <c r="C105" s="43">
        <v>21</v>
      </c>
      <c r="D105" s="44">
        <f>'[1]Publikime AL'!D180</f>
        <v>889.69135739999956</v>
      </c>
      <c r="E105" s="44">
        <f>'[1]Publikime AL'!E180</f>
        <v>-388.24199999999996</v>
      </c>
      <c r="F105" s="44">
        <f>'[1]Publikime AL'!F180</f>
        <v>1277.9333573999995</v>
      </c>
      <c r="G105" s="37"/>
      <c r="I105" s="12"/>
    </row>
    <row r="106" spans="1:9" x14ac:dyDescent="0.25">
      <c r="A106" s="10"/>
      <c r="B106" s="37"/>
      <c r="C106" s="43">
        <v>22</v>
      </c>
      <c r="D106" s="44">
        <f>'[1]Publikime AL'!D181</f>
        <v>862.72497840999995</v>
      </c>
      <c r="E106" s="44">
        <f>'[1]Publikime AL'!E181</f>
        <v>-388.71800000000007</v>
      </c>
      <c r="F106" s="44">
        <f>'[1]Publikime AL'!F181</f>
        <v>1251.44297841</v>
      </c>
      <c r="G106" s="37"/>
      <c r="I106" s="12"/>
    </row>
    <row r="107" spans="1:9" x14ac:dyDescent="0.25">
      <c r="A107" s="10"/>
      <c r="B107" s="37"/>
      <c r="C107" s="43">
        <v>23</v>
      </c>
      <c r="D107" s="44">
        <f>'[1]Publikime AL'!D182</f>
        <v>682.79381045000014</v>
      </c>
      <c r="E107" s="44">
        <f>'[1]Publikime AL'!E182</f>
        <v>-451.90500000000003</v>
      </c>
      <c r="F107" s="44">
        <f>'[1]Publikime AL'!F182</f>
        <v>1134.6988104500001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f>'[1]Publikime AL'!D183</f>
        <v>490.74036416000007</v>
      </c>
      <c r="E108" s="44">
        <f>'[1]Publikime AL'!E183</f>
        <v>-479.73099999999999</v>
      </c>
      <c r="F108" s="44">
        <f>'[1]Publikime AL'!F183</f>
        <v>970.47136416000012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tr">
        <f>[1]!Table79[Elementi]</f>
        <v>N/a</v>
      </c>
      <c r="C126" s="28" t="str">
        <f>[1]!Table79[Fillimi]</f>
        <v>N/a</v>
      </c>
      <c r="D126" s="28" t="str">
        <f>[1]!Table79[Perfundimi]</f>
        <v>N/a</v>
      </c>
      <c r="E126" s="28" t="str">
        <f>[1]!Table79[Vendndoshja]</f>
        <v>N/a</v>
      </c>
      <c r="F126" s="28" t="str">
        <f>[1]!Table79[Impakti ne kapacitetin kufitar]</f>
        <v>N/a</v>
      </c>
      <c r="G126" s="28" t="str">
        <f>[1]!Table79[Arsyeja]</f>
        <v>N/a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f>[1]!Table9[Elementi]</f>
        <v>0</v>
      </c>
      <c r="C135" s="64">
        <f>[1]!Table9[Vendndodhja]</f>
        <v>0</v>
      </c>
      <c r="D135" s="64">
        <f>[1]!Table9[Kapaciteti I instaluar(MWh)]</f>
        <v>0</v>
      </c>
      <c r="E135" s="64">
        <f>[1]!Table9[Lloji gjenerimit]</f>
        <v>0</v>
      </c>
      <c r="F135" s="64">
        <f>[1]!Table9[Arsyeja]</f>
        <v>0</v>
      </c>
      <c r="G135" s="64">
        <f>[1]!Table9[Periudha]</f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tr">
        <f>[1]!Table911[Elementi]</f>
        <v>N/a</v>
      </c>
      <c r="C140" s="64" t="str">
        <f>[1]!Table911[Vendndodhja]</f>
        <v>N/a</v>
      </c>
      <c r="D140" s="64" t="str">
        <f>[1]!Table911[Kapaciteti I instaluar(MWh)]</f>
        <v>N/a</v>
      </c>
      <c r="E140" s="64" t="str">
        <f>[1]!Table911[Lloji gjenerimit]</f>
        <v>N/a</v>
      </c>
      <c r="F140" s="64" t="str">
        <f>[1]!Table911[Arsyeja]</f>
        <v>N/a</v>
      </c>
      <c r="G140" s="64" t="str">
        <f>[1]!Table911[Periudha]</f>
        <v>N/a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tr">
        <f>[1]!Table9111213[Elementi]</f>
        <v>N/a</v>
      </c>
      <c r="C153" s="64" t="str">
        <f>[1]!Table9111213[Vendndodhja]</f>
        <v>N/a</v>
      </c>
      <c r="D153" s="64" t="str">
        <f>[1]!Table9111213[Kapaciteti I instaluar(MWh)]</f>
        <v>N/a</v>
      </c>
      <c r="E153" s="64" t="str">
        <f>[1]!Table9111213[Lloji gjenerimit]</f>
        <v>N/a</v>
      </c>
      <c r="F153" s="64" t="str">
        <f>[1]!Table9111213[Arsyeja]</f>
        <v>N/a</v>
      </c>
      <c r="G153" s="64" t="str">
        <f>[1]!Table9111213[Periudha]</f>
        <v>N/a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f>'[1]Publikime AL'!E261</f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f>'[1]Publikime AL'!E262</f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f>'[1]Publikime AL'!E263</f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f>'[1]Publikime AL'!E264</f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f>'[1]Publikime AL'!E265</f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f>'[1]Publikime AL'!E266</f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f>'[1]Publikime AL'!E271</f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f>'[1]Publikime AL'!E272</f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f>'[1]Publikime AL'!E273</f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f>'[1]Publikime AL'!E274</f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f>'[1]Publikime AL'!E275</f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f>'[1]Publikime AL'!E276</f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f>'[1]Publikime AL'!E281</f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f>'[1]Publikime AL'!E282</f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f>'[1]Publikime AL'!E283</f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f>'[1]Publikime AL'!E284</f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f>'[1]Publikime AL'!E285</f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f>'[1]Publikime AL'!E286</f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f>'[1]Publikime AL'!E291</f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f>'[1]Publikime AL'!E292</f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f>'[1]Publikime AL'!E293</f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f>'[1]Publikime AL'!E294</f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f>'[1]Publikime AL'!E295</f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f>'[1]Publikime AL'!E296</f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f>'[1]Publikime AL'!E301</f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f>'[1]Publikime AL'!E302</f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f>'[1]Publikime AL'!E303</f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f>'[1]Publikime AL'!E304</f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f>'[1]Publikime AL'!E305</f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f>'[1]Publikime AL'!E306</f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f>'[1]Publikime AL'!E311</f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f>'[1]Publikime AL'!E312</f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f>'[1]Publikime AL'!E313</f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f>'[1]Publikime AL'!E314</f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f>'[1]Publikime AL'!E315</f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f>'[1]Publikime AL'!E316</f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f>'[1]Publikime AL'!E332</f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f>'[1]Publikime AL'!E333</f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f>'[1]Publikime AL'!E334</f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f>'[1]Publikime AL'!E335</f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f>'[1]Publikime AL'!E336</f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f>'[1]Publikime AL'!E337</f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f>'[1]Publikime AL'!E332</f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f>'[1]Publikime AL'!E333</f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f>'[1]Publikime AL'!E334</f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f>'[1]Publikime AL'!E335</f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f>'[1]Publikime AL'!E336</f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f>'[1]Publikime AL'!E337</f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tr">
        <f>'[2]Publikime AL'!E343</f>
        <v>N/a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tr">
        <f>'[2]Publikime AL'!E344</f>
        <v>N/a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tr">
        <f>'[2]Publikime AL'!E345</f>
        <v>N/a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tr">
        <f>'[2]Publikime AL'!E346</f>
        <v>N/a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tr">
        <f>'[2]Publikime AL'!E347</f>
        <v>N/a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tr">
        <f>'[2]Publikime AL'!E348</f>
        <v>N/a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f>'[1]Publikime AL'!B358</f>
        <v>18.25334771</v>
      </c>
      <c r="C255" s="77">
        <f>'[1]Publikime AL'!C358</f>
        <v>0</v>
      </c>
      <c r="D255" s="77">
        <f>'[1]Publikime AL'!D358</f>
        <v>82.564975779999997</v>
      </c>
      <c r="E255" s="77">
        <f>'[1]Publikime AL'!E358</f>
        <v>11.16057634</v>
      </c>
      <c r="F255" s="77">
        <f>'[1]Publikime AL'!F358</f>
        <v>14.120063999999999</v>
      </c>
      <c r="G255" s="77">
        <f>'[1]Publikime AL'!G358</f>
        <v>143.82176146</v>
      </c>
      <c r="I255" s="12"/>
    </row>
    <row r="256" spans="1:9" x14ac:dyDescent="0.25">
      <c r="A256" s="76">
        <v>2</v>
      </c>
      <c r="B256" s="77">
        <f>'[1]Publikime AL'!B359</f>
        <v>0.20369664000000001</v>
      </c>
      <c r="C256" s="77">
        <f>'[1]Publikime AL'!C359</f>
        <v>0</v>
      </c>
      <c r="D256" s="77">
        <f>'[1]Publikime AL'!D359</f>
        <v>115.21940278</v>
      </c>
      <c r="E256" s="77">
        <f>'[1]Publikime AL'!E359</f>
        <v>57.91242415</v>
      </c>
      <c r="F256" s="77">
        <f>'[1]Publikime AL'!F359</f>
        <v>65.495807999999997</v>
      </c>
      <c r="G256" s="77">
        <f>'[1]Publikime AL'!G359</f>
        <v>16.414433150000001</v>
      </c>
      <c r="I256" s="12"/>
    </row>
    <row r="257" spans="1:9" x14ac:dyDescent="0.25">
      <c r="A257" s="76">
        <v>3</v>
      </c>
      <c r="B257" s="77">
        <f>'[1]Publikime AL'!B360</f>
        <v>4.5964799999999991E-3</v>
      </c>
      <c r="C257" s="77">
        <f>'[1]Publikime AL'!C360</f>
        <v>0</v>
      </c>
      <c r="D257" s="77">
        <f>'[1]Publikime AL'!D360</f>
        <v>100.15497945000001</v>
      </c>
      <c r="E257" s="77">
        <f>'[1]Publikime AL'!E360</f>
        <v>78.224027969999995</v>
      </c>
      <c r="F257" s="77">
        <f>'[1]Publikime AL'!F360</f>
        <v>23.054975999999996</v>
      </c>
      <c r="G257" s="77">
        <f>'[1]Publikime AL'!G360</f>
        <v>25.295155000000001</v>
      </c>
      <c r="I257" s="12"/>
    </row>
    <row r="258" spans="1:9" ht="15.75" customHeight="1" x14ac:dyDescent="0.25">
      <c r="A258" s="76">
        <v>4</v>
      </c>
      <c r="B258" s="77">
        <f>'[1]Publikime AL'!B361</f>
        <v>0</v>
      </c>
      <c r="C258" s="77">
        <f>'[1]Publikime AL'!C361</f>
        <v>0</v>
      </c>
      <c r="D258" s="77">
        <f>'[1]Publikime AL'!D361</f>
        <v>99.002537059999995</v>
      </c>
      <c r="E258" s="77">
        <f>'[1]Publikime AL'!E361</f>
        <v>82.417308100000014</v>
      </c>
      <c r="F258" s="77">
        <f>'[1]Publikime AL'!F361</f>
        <v>10.682112</v>
      </c>
      <c r="G258" s="77">
        <f>'[1]Publikime AL'!G361</f>
        <v>26.96859628</v>
      </c>
      <c r="I258" s="12"/>
    </row>
    <row r="259" spans="1:9" x14ac:dyDescent="0.25">
      <c r="A259" s="76">
        <v>5</v>
      </c>
      <c r="B259" s="77">
        <f>'[1]Publikime AL'!B362</f>
        <v>5.0803200000000001E-3</v>
      </c>
      <c r="C259" s="77">
        <f>'[1]Publikime AL'!C362</f>
        <v>0</v>
      </c>
      <c r="D259" s="77">
        <f>'[1]Publikime AL'!D362</f>
        <v>99.063920240000002</v>
      </c>
      <c r="E259" s="77">
        <f>'[1]Publikime AL'!E362</f>
        <v>80.536783250000013</v>
      </c>
      <c r="F259" s="77">
        <f>'[1]Publikime AL'!F362</f>
        <v>11.160576000000001</v>
      </c>
      <c r="G259" s="77">
        <f>'[1]Publikime AL'!G362</f>
        <v>24.185548609999998</v>
      </c>
      <c r="I259" s="12"/>
    </row>
    <row r="260" spans="1:9" x14ac:dyDescent="0.25">
      <c r="A260" s="76">
        <v>6</v>
      </c>
      <c r="B260" s="77">
        <f>'[1]Publikime AL'!B363</f>
        <v>9.1869119299999991</v>
      </c>
      <c r="C260" s="77">
        <f>'[1]Publikime AL'!C363</f>
        <v>0</v>
      </c>
      <c r="D260" s="77">
        <f>'[1]Publikime AL'!D363</f>
        <v>78.292281399999993</v>
      </c>
      <c r="E260" s="77">
        <f>'[1]Publikime AL'!E363</f>
        <v>60.244533019999992</v>
      </c>
      <c r="F260" s="77">
        <f>'[1]Publikime AL'!F363</f>
        <v>4.5696000000000001E-2</v>
      </c>
      <c r="G260" s="77">
        <f>'[1]Publikime AL'!G363</f>
        <v>120.87871396</v>
      </c>
      <c r="I260" s="12"/>
    </row>
    <row r="261" spans="1:9" x14ac:dyDescent="0.25">
      <c r="A261" s="76">
        <v>7</v>
      </c>
      <c r="B261" s="77">
        <f>'[1]Publikime AL'!B364</f>
        <v>7.8091775399999994</v>
      </c>
      <c r="C261" s="77">
        <f>'[1]Publikime AL'!C364</f>
        <v>0</v>
      </c>
      <c r="D261" s="77">
        <f>'[1]Publikime AL'!D364</f>
        <v>98.798163040000006</v>
      </c>
      <c r="E261" s="77">
        <f>'[1]Publikime AL'!E364</f>
        <v>40.76835964</v>
      </c>
      <c r="F261" s="77">
        <f>'[1]Publikime AL'!F364</f>
        <v>24.541440000000001</v>
      </c>
      <c r="G261" s="77">
        <f>'[1]Publikime AL'!G364</f>
        <v>65.767403020000003</v>
      </c>
      <c r="I261" s="12"/>
    </row>
    <row r="262" spans="1:9" x14ac:dyDescent="0.25">
      <c r="A262" s="76">
        <v>8</v>
      </c>
      <c r="B262" s="77">
        <f>'[1]Publikime AL'!B365</f>
        <v>42.795405759999994</v>
      </c>
      <c r="C262" s="77">
        <f>'[1]Publikime AL'!C365</f>
        <v>0</v>
      </c>
      <c r="D262" s="77">
        <f>'[1]Publikime AL'!D365</f>
        <v>44.235976359999995</v>
      </c>
      <c r="E262" s="77">
        <f>'[1]Publikime AL'!E365</f>
        <v>19.576167000000002</v>
      </c>
      <c r="F262" s="77">
        <f>'[1]Publikime AL'!F365</f>
        <v>0.83865599999999996</v>
      </c>
      <c r="G262" s="77">
        <f>'[1]Publikime AL'!G365</f>
        <v>241.21552713</v>
      </c>
      <c r="I262" s="12"/>
    </row>
    <row r="263" spans="1:9" x14ac:dyDescent="0.25">
      <c r="A263" s="76">
        <v>9</v>
      </c>
      <c r="B263" s="77">
        <f>'[1]Publikime AL'!B366</f>
        <v>32.812093180000005</v>
      </c>
      <c r="C263" s="77">
        <f>'[1]Publikime AL'!C366</f>
        <v>0</v>
      </c>
      <c r="D263" s="77">
        <f>'[1]Publikime AL'!D366</f>
        <v>78.081165869999992</v>
      </c>
      <c r="E263" s="77">
        <f>'[1]Publikime AL'!E366</f>
        <v>1.6386048500000001</v>
      </c>
      <c r="F263" s="77">
        <f>'[1]Publikime AL'!F366</f>
        <v>53.380992000000006</v>
      </c>
      <c r="G263" s="77">
        <f>'[1]Publikime AL'!G366</f>
        <v>146.45772176999998</v>
      </c>
      <c r="I263" s="12"/>
    </row>
    <row r="264" spans="1:9" x14ac:dyDescent="0.25">
      <c r="A264" s="76">
        <v>10</v>
      </c>
      <c r="B264" s="77">
        <f>'[1]Publikime AL'!B367</f>
        <v>35.945682919999996</v>
      </c>
      <c r="C264" s="77">
        <f>'[1]Publikime AL'!C367</f>
        <v>0</v>
      </c>
      <c r="D264" s="77">
        <f>'[1]Publikime AL'!D367</f>
        <v>63.298111650000003</v>
      </c>
      <c r="E264" s="77">
        <f>'[1]Publikime AL'!E367</f>
        <v>0</v>
      </c>
      <c r="F264" s="77">
        <f>'[1]Publikime AL'!F367</f>
        <v>15.671039999999998</v>
      </c>
      <c r="G264" s="77">
        <f>'[1]Publikime AL'!G367</f>
        <v>177.25316987000002</v>
      </c>
      <c r="I264" s="12"/>
    </row>
    <row r="265" spans="1:9" x14ac:dyDescent="0.25">
      <c r="A265" s="76">
        <v>11</v>
      </c>
      <c r="B265" s="77">
        <f>'[1]Publikime AL'!B368</f>
        <v>45.471040940000002</v>
      </c>
      <c r="C265" s="77">
        <f>'[1]Publikime AL'!C368</f>
        <v>0</v>
      </c>
      <c r="D265" s="77">
        <f>'[1]Publikime AL'!D368</f>
        <v>25.945211060000002</v>
      </c>
      <c r="E265" s="77">
        <f>'[1]Publikime AL'!E368</f>
        <v>0</v>
      </c>
      <c r="F265" s="77">
        <f>'[1]Publikime AL'!F368</f>
        <v>11.461632</v>
      </c>
      <c r="G265" s="77">
        <f>'[1]Publikime AL'!G368</f>
        <v>237.28029516000004</v>
      </c>
      <c r="I265" s="12"/>
    </row>
    <row r="266" spans="1:9" x14ac:dyDescent="0.25">
      <c r="A266" s="76">
        <v>12</v>
      </c>
      <c r="B266" s="77">
        <f>'[1]Publikime AL'!B369</f>
        <v>35.817465320000004</v>
      </c>
      <c r="C266" s="77">
        <f>'[1]Publikime AL'!C369</f>
        <v>0</v>
      </c>
      <c r="D266" s="77">
        <f>'[1]Publikime AL'!D369</f>
        <v>44.128821920000007</v>
      </c>
      <c r="E266" s="77">
        <f>'[1]Publikime AL'!E369</f>
        <v>0</v>
      </c>
      <c r="F266" s="77">
        <f>'[1]Publikime AL'!F369</f>
        <v>21.649152000000001</v>
      </c>
      <c r="G266" s="77">
        <f>'[1]Publikime AL'!G369</f>
        <v>184.65398643</v>
      </c>
      <c r="I266" s="12"/>
    </row>
    <row r="267" spans="1:9" x14ac:dyDescent="0.25">
      <c r="A267" s="76">
        <v>13</v>
      </c>
      <c r="B267" s="77">
        <f>'[1]Publikime AL'!B370</f>
        <v>33.333914630000002</v>
      </c>
      <c r="C267" s="77">
        <f>'[1]Publikime AL'!C370</f>
        <v>0</v>
      </c>
      <c r="D267" s="77">
        <f>'[1]Publikime AL'!D370</f>
        <v>21.666839620000001</v>
      </c>
      <c r="E267" s="77">
        <f>'[1]Publikime AL'!E370</f>
        <v>0</v>
      </c>
      <c r="F267" s="77">
        <f>'[1]Publikime AL'!F370</f>
        <v>18.875136000000001</v>
      </c>
      <c r="G267" s="77">
        <f>'[1]Publikime AL'!G370</f>
        <v>165.58811010999997</v>
      </c>
      <c r="I267" s="12"/>
    </row>
    <row r="268" spans="1:9" ht="15.75" customHeight="1" x14ac:dyDescent="0.25">
      <c r="A268" s="76">
        <v>14</v>
      </c>
      <c r="B268" s="77">
        <f>'[1]Publikime AL'!B371</f>
        <v>37.038677489999998</v>
      </c>
      <c r="C268" s="77">
        <f>'[1]Publikime AL'!C371</f>
        <v>0</v>
      </c>
      <c r="D268" s="77">
        <f>'[1]Publikime AL'!D371</f>
        <v>16.35063135</v>
      </c>
      <c r="E268" s="77">
        <f>'[1]Publikime AL'!E371</f>
        <v>0</v>
      </c>
      <c r="F268" s="77">
        <f>'[1]Publikime AL'!F371</f>
        <v>9.9966720000000002</v>
      </c>
      <c r="G268" s="77">
        <f>'[1]Publikime AL'!G371</f>
        <v>204.90817380000001</v>
      </c>
      <c r="I268" s="12"/>
    </row>
    <row r="269" spans="1:9" x14ac:dyDescent="0.25">
      <c r="A269" s="76">
        <v>15</v>
      </c>
      <c r="B269" s="77">
        <f>'[1]Publikime AL'!B372</f>
        <v>28.987096100000002</v>
      </c>
      <c r="C269" s="77">
        <f>'[1]Publikime AL'!C372</f>
        <v>0</v>
      </c>
      <c r="D269" s="77">
        <f>'[1]Publikime AL'!D372</f>
        <v>50.628696390000002</v>
      </c>
      <c r="E269" s="77">
        <f>'[1]Publikime AL'!E372</f>
        <v>0</v>
      </c>
      <c r="F269" s="77">
        <f>'[1]Publikime AL'!F372</f>
        <v>80.277119999999996</v>
      </c>
      <c r="G269" s="77">
        <f>'[1]Publikime AL'!G372</f>
        <v>124.63073186</v>
      </c>
      <c r="I269" s="12"/>
    </row>
    <row r="270" spans="1:9" x14ac:dyDescent="0.25">
      <c r="A270" s="76">
        <v>16</v>
      </c>
      <c r="B270" s="77">
        <f>'[1]Publikime AL'!B373</f>
        <v>24.344409420000002</v>
      </c>
      <c r="C270" s="77">
        <f>'[1]Publikime AL'!C373</f>
        <v>0</v>
      </c>
      <c r="D270" s="77">
        <f>'[1]Publikime AL'!D373</f>
        <v>81.831925909999995</v>
      </c>
      <c r="E270" s="77">
        <f>'[1]Publikime AL'!E373</f>
        <v>0</v>
      </c>
      <c r="F270" s="77">
        <f>'[1]Publikime AL'!F373</f>
        <v>161.11065600000001</v>
      </c>
      <c r="G270" s="77">
        <f>'[1]Publikime AL'!G373</f>
        <v>54.06492630999999</v>
      </c>
      <c r="I270" s="12"/>
    </row>
    <row r="271" spans="1:9" x14ac:dyDescent="0.25">
      <c r="A271" s="76">
        <v>17</v>
      </c>
      <c r="B271" s="77">
        <f>'[1]Publikime AL'!B374</f>
        <v>36.997792999999994</v>
      </c>
      <c r="C271" s="77">
        <f>'[1]Publikime AL'!C374</f>
        <v>0</v>
      </c>
      <c r="D271" s="77">
        <f>'[1]Publikime AL'!D374</f>
        <v>45.063762109999999</v>
      </c>
      <c r="E271" s="77">
        <f>'[1]Publikime AL'!E374</f>
        <v>0</v>
      </c>
      <c r="F271" s="77">
        <f>'[1]Publikime AL'!F374</f>
        <v>151.20806400000001</v>
      </c>
      <c r="G271" s="77">
        <f>'[1]Publikime AL'!G374</f>
        <v>142.20509075999999</v>
      </c>
      <c r="I271" s="12"/>
    </row>
    <row r="272" spans="1:9" x14ac:dyDescent="0.25">
      <c r="A272" s="76">
        <v>18</v>
      </c>
      <c r="B272" s="77">
        <f>'[1]Publikime AL'!B375</f>
        <v>24.504802369999997</v>
      </c>
      <c r="C272" s="77">
        <f>'[1]Publikime AL'!C375</f>
        <v>0</v>
      </c>
      <c r="D272" s="77">
        <f>'[1]Publikime AL'!D375</f>
        <v>55.307300300000009</v>
      </c>
      <c r="E272" s="77">
        <f>'[1]Publikime AL'!E375</f>
        <v>0</v>
      </c>
      <c r="F272" s="77">
        <f>'[1]Publikime AL'!F375</f>
        <v>226.90752000000001</v>
      </c>
      <c r="G272" s="77">
        <f>'[1]Publikime AL'!G375</f>
        <v>52.114083440000002</v>
      </c>
      <c r="I272" s="12"/>
    </row>
    <row r="273" spans="1:9" x14ac:dyDescent="0.25">
      <c r="A273" s="76">
        <v>19</v>
      </c>
      <c r="B273" s="77">
        <f>'[1]Publikime AL'!B376</f>
        <v>32.639604230000003</v>
      </c>
      <c r="C273" s="77">
        <f>'[1]Publikime AL'!C376</f>
        <v>0</v>
      </c>
      <c r="D273" s="77">
        <f>'[1]Publikime AL'!D376</f>
        <v>39.858611250000003</v>
      </c>
      <c r="E273" s="77">
        <f>'[1]Publikime AL'!E376</f>
        <v>0</v>
      </c>
      <c r="F273" s="77">
        <f>'[1]Publikime AL'!F376</f>
        <v>188.83468800000003</v>
      </c>
      <c r="G273" s="77">
        <f>'[1]Publikime AL'!G376</f>
        <v>134.53977498</v>
      </c>
      <c r="I273" s="12"/>
    </row>
    <row r="274" spans="1:9" x14ac:dyDescent="0.25">
      <c r="A274" s="76">
        <v>20</v>
      </c>
      <c r="B274" s="77">
        <f>'[1]Publikime AL'!B377</f>
        <v>22.492511840000002</v>
      </c>
      <c r="C274" s="77">
        <f>'[1]Publikime AL'!C377</f>
        <v>0</v>
      </c>
      <c r="D274" s="77">
        <f>'[1]Publikime AL'!D377</f>
        <v>44.133789350000008</v>
      </c>
      <c r="E274" s="77">
        <f>'[1]Publikime AL'!E377</f>
        <v>0</v>
      </c>
      <c r="F274" s="77">
        <f>'[1]Publikime AL'!F377</f>
        <v>192.43392</v>
      </c>
      <c r="G274" s="77">
        <f>'[1]Publikime AL'!G377</f>
        <v>103.32886961999999</v>
      </c>
      <c r="I274" s="12"/>
    </row>
    <row r="275" spans="1:9" x14ac:dyDescent="0.25">
      <c r="A275" s="76">
        <v>21</v>
      </c>
      <c r="B275" s="77">
        <f>'[1]Publikime AL'!B378</f>
        <v>25.614973249999998</v>
      </c>
      <c r="C275" s="77">
        <f>'[1]Publikime AL'!C378</f>
        <v>0</v>
      </c>
      <c r="D275" s="77">
        <f>'[1]Publikime AL'!D378</f>
        <v>34.852866990000003</v>
      </c>
      <c r="E275" s="77">
        <f>'[1]Publikime AL'!E378</f>
        <v>0</v>
      </c>
      <c r="F275" s="77">
        <f>'[1]Publikime AL'!F378</f>
        <v>149.82643199999998</v>
      </c>
      <c r="G275" s="77">
        <f>'[1]Publikime AL'!G378</f>
        <v>149.27302542999999</v>
      </c>
      <c r="I275" s="12"/>
    </row>
    <row r="276" spans="1:9" x14ac:dyDescent="0.25">
      <c r="A276" s="76">
        <v>22</v>
      </c>
      <c r="B276" s="77">
        <f>'[1]Publikime AL'!B379</f>
        <v>21.826022239999997</v>
      </c>
      <c r="C276" s="77">
        <f>'[1]Publikime AL'!C379</f>
        <v>0</v>
      </c>
      <c r="D276" s="77">
        <f>'[1]Publikime AL'!D379</f>
        <v>52.811524479999996</v>
      </c>
      <c r="E276" s="77">
        <f>'[1]Publikime AL'!E379</f>
        <v>0</v>
      </c>
      <c r="F276" s="77">
        <f>'[1]Publikime AL'!F379</f>
        <v>49.246848</v>
      </c>
      <c r="G276" s="77">
        <f>'[1]Publikime AL'!G379</f>
        <v>190.54780271999999</v>
      </c>
      <c r="I276" s="12"/>
    </row>
    <row r="277" spans="1:9" x14ac:dyDescent="0.25">
      <c r="A277" s="76">
        <v>23</v>
      </c>
      <c r="B277" s="77">
        <f>'[1]Publikime AL'!B380</f>
        <v>9.2261029700000012</v>
      </c>
      <c r="C277" s="77">
        <f>'[1]Publikime AL'!C380</f>
        <v>0</v>
      </c>
      <c r="D277" s="77">
        <f>'[1]Publikime AL'!D380</f>
        <v>67.837982499999995</v>
      </c>
      <c r="E277" s="77">
        <f>'[1]Publikime AL'!E380</f>
        <v>20.68577342</v>
      </c>
      <c r="F277" s="77">
        <f>'[1]Publikime AL'!F380</f>
        <v>61.807871999999996</v>
      </c>
      <c r="G277" s="77">
        <f>'[1]Publikime AL'!G380</f>
        <v>168.07956352999997</v>
      </c>
      <c r="I277" s="12"/>
    </row>
    <row r="278" spans="1:9" ht="15.75" customHeight="1" x14ac:dyDescent="0.25">
      <c r="A278" s="79">
        <v>24</v>
      </c>
      <c r="B278" s="77">
        <f>'[1]Publikime AL'!B381</f>
        <v>9.7251840000000006E-2</v>
      </c>
      <c r="C278" s="77">
        <f>'[1]Publikime AL'!C381</f>
        <v>0</v>
      </c>
      <c r="D278" s="77">
        <f>'[1]Publikime AL'!D381</f>
        <v>86.023012610000009</v>
      </c>
      <c r="E278" s="77">
        <f>'[1]Publikime AL'!E381</f>
        <v>53.780430429999996</v>
      </c>
      <c r="F278" s="77">
        <f>'[1]Publikime AL'!F381</f>
        <v>76.774656000000007</v>
      </c>
      <c r="G278" s="77">
        <f>'[1]Publikime AL'!G381</f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f>B2</f>
        <v>45861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f>'[1]D-1'!E10</f>
        <v>284.55</v>
      </c>
      <c r="I345" s="12"/>
    </row>
    <row r="346" spans="1:9" x14ac:dyDescent="0.25">
      <c r="A346" s="10"/>
      <c r="D346" s="28" t="s">
        <v>156</v>
      </c>
      <c r="E346" s="101">
        <f>'[1]D-1'!E11</f>
        <v>212.61</v>
      </c>
      <c r="I346" s="12"/>
    </row>
    <row r="347" spans="1:9" x14ac:dyDescent="0.25">
      <c r="A347" s="10"/>
      <c r="D347" s="28" t="s">
        <v>157</v>
      </c>
      <c r="E347" s="101">
        <f>'[1]D-1'!E12</f>
        <v>155.47999999999999</v>
      </c>
      <c r="I347" s="12"/>
    </row>
    <row r="348" spans="1:9" x14ac:dyDescent="0.25">
      <c r="A348" s="10"/>
      <c r="D348" s="28" t="s">
        <v>158</v>
      </c>
      <c r="E348" s="101">
        <f>'[1]D-1'!E13</f>
        <v>135.11000000000001</v>
      </c>
      <c r="I348" s="12"/>
    </row>
    <row r="349" spans="1:9" x14ac:dyDescent="0.25">
      <c r="A349" s="10"/>
      <c r="D349" s="28" t="s">
        <v>159</v>
      </c>
      <c r="E349" s="101">
        <f>'[1]D-1'!E14</f>
        <v>132.88999999999999</v>
      </c>
      <c r="I349" s="12"/>
    </row>
    <row r="350" spans="1:9" x14ac:dyDescent="0.25">
      <c r="A350" s="10"/>
      <c r="D350" s="28" t="s">
        <v>160</v>
      </c>
      <c r="E350" s="101">
        <f>'[1]D-1'!E15</f>
        <v>150.72</v>
      </c>
      <c r="I350" s="12"/>
    </row>
    <row r="351" spans="1:9" x14ac:dyDescent="0.25">
      <c r="A351" s="10"/>
      <c r="D351" s="28" t="s">
        <v>161</v>
      </c>
      <c r="E351" s="101">
        <f>'[1]D-1'!E16</f>
        <v>265.94</v>
      </c>
      <c r="I351" s="12"/>
    </row>
    <row r="352" spans="1:9" x14ac:dyDescent="0.25">
      <c r="A352" s="10"/>
      <c r="D352" s="28" t="s">
        <v>162</v>
      </c>
      <c r="E352" s="101">
        <f>'[1]D-1'!E17</f>
        <v>382.75</v>
      </c>
      <c r="I352" s="12"/>
    </row>
    <row r="353" spans="1:9" ht="15.75" customHeight="1" x14ac:dyDescent="0.25">
      <c r="A353" s="10"/>
      <c r="D353" s="28" t="s">
        <v>163</v>
      </c>
      <c r="E353" s="101">
        <f>'[1]D-1'!E18</f>
        <v>383.43</v>
      </c>
      <c r="I353" s="12"/>
    </row>
    <row r="354" spans="1:9" x14ac:dyDescent="0.25">
      <c r="A354" s="10"/>
      <c r="D354" s="28" t="s">
        <v>164</v>
      </c>
      <c r="E354" s="101">
        <f>'[1]D-1'!E19</f>
        <v>480.33</v>
      </c>
      <c r="I354" s="12"/>
    </row>
    <row r="355" spans="1:9" ht="15.75" customHeight="1" x14ac:dyDescent="0.25">
      <c r="A355" s="10"/>
      <c r="D355" s="28" t="s">
        <v>165</v>
      </c>
      <c r="E355" s="101">
        <f>'[1]D-1'!E20</f>
        <v>546.64</v>
      </c>
      <c r="I355" s="12"/>
    </row>
    <row r="356" spans="1:9" x14ac:dyDescent="0.25">
      <c r="A356" s="10"/>
      <c r="D356" s="28" t="s">
        <v>166</v>
      </c>
      <c r="E356" s="101">
        <f>'[1]D-1'!E21</f>
        <v>500.01</v>
      </c>
      <c r="I356" s="12"/>
    </row>
    <row r="357" spans="1:9" x14ac:dyDescent="0.25">
      <c r="A357" s="10"/>
      <c r="D357" s="28" t="s">
        <v>167</v>
      </c>
      <c r="E357" s="101">
        <f>'[1]D-1'!E22</f>
        <v>550.84</v>
      </c>
      <c r="I357" s="12"/>
    </row>
    <row r="358" spans="1:9" x14ac:dyDescent="0.25">
      <c r="A358" s="10"/>
      <c r="D358" s="28" t="s">
        <v>168</v>
      </c>
      <c r="E358" s="101">
        <f>'[1]D-1'!E23</f>
        <v>572.53</v>
      </c>
      <c r="I358" s="12"/>
    </row>
    <row r="359" spans="1:9" x14ac:dyDescent="0.25">
      <c r="A359" s="10"/>
      <c r="D359" s="28" t="s">
        <v>169</v>
      </c>
      <c r="E359" s="101">
        <f>'[1]D-1'!E24</f>
        <v>565.34</v>
      </c>
      <c r="I359" s="12"/>
    </row>
    <row r="360" spans="1:9" x14ac:dyDescent="0.25">
      <c r="A360" s="10"/>
      <c r="D360" s="28" t="s">
        <v>170</v>
      </c>
      <c r="E360" s="101">
        <f>'[1]D-1'!E25</f>
        <v>645.21</v>
      </c>
      <c r="I360" s="12"/>
    </row>
    <row r="361" spans="1:9" x14ac:dyDescent="0.25">
      <c r="A361" s="10"/>
      <c r="D361" s="28" t="s">
        <v>171</v>
      </c>
      <c r="E361" s="101">
        <f>'[1]D-1'!E26</f>
        <v>639.55999999999995</v>
      </c>
      <c r="I361" s="12"/>
    </row>
    <row r="362" spans="1:9" x14ac:dyDescent="0.25">
      <c r="A362" s="10"/>
      <c r="D362" s="28" t="s">
        <v>172</v>
      </c>
      <c r="E362" s="101">
        <f>'[1]D-1'!E27</f>
        <v>676.2</v>
      </c>
      <c r="I362" s="12"/>
    </row>
    <row r="363" spans="1:9" x14ac:dyDescent="0.25">
      <c r="A363" s="10"/>
      <c r="D363" s="28" t="s">
        <v>173</v>
      </c>
      <c r="E363" s="101">
        <f>'[1]D-1'!E28</f>
        <v>1010.72</v>
      </c>
      <c r="I363" s="12"/>
    </row>
    <row r="364" spans="1:9" x14ac:dyDescent="0.25">
      <c r="A364" s="10"/>
      <c r="D364" s="28" t="s">
        <v>174</v>
      </c>
      <c r="E364" s="101">
        <f>'[1]D-1'!E29</f>
        <v>976.54</v>
      </c>
      <c r="I364" s="12"/>
    </row>
    <row r="365" spans="1:9" x14ac:dyDescent="0.25">
      <c r="A365" s="10"/>
      <c r="D365" s="28" t="s">
        <v>175</v>
      </c>
      <c r="E365" s="101">
        <f>'[1]D-1'!E30</f>
        <v>984.66</v>
      </c>
      <c r="I365" s="12"/>
    </row>
    <row r="366" spans="1:9" x14ac:dyDescent="0.25">
      <c r="A366" s="10"/>
      <c r="D366" s="28" t="s">
        <v>176</v>
      </c>
      <c r="E366" s="101">
        <f>'[1]D-1'!E31</f>
        <v>957.79</v>
      </c>
      <c r="I366" s="12"/>
    </row>
    <row r="367" spans="1:9" x14ac:dyDescent="0.25">
      <c r="A367" s="10"/>
      <c r="D367" s="28" t="s">
        <v>177</v>
      </c>
      <c r="E367" s="101">
        <f>'[1]D-1'!E32</f>
        <v>629.23</v>
      </c>
      <c r="I367" s="12"/>
    </row>
    <row r="368" spans="1:9" x14ac:dyDescent="0.25">
      <c r="A368" s="10"/>
      <c r="D368" s="30" t="s">
        <v>178</v>
      </c>
      <c r="E368" s="101">
        <f>'[1]D-1'!E33</f>
        <v>440.89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f>'[1]Publikime AL'!B516</f>
        <v>0</v>
      </c>
      <c r="C388" s="166">
        <f>'[1]Publikime AL'!C516</f>
        <v>80.152232089999998</v>
      </c>
      <c r="D388" s="166">
        <f>'[1]Publikime AL'!D516</f>
        <v>0</v>
      </c>
      <c r="E388" s="166">
        <f>'[1]Publikime AL'!E516</f>
        <v>0</v>
      </c>
      <c r="F388" s="166">
        <f>'[1]Publikime AL'!F516</f>
        <v>41.020278859999998</v>
      </c>
      <c r="G388" s="166">
        <f>'[1]Publikime AL'!G516</f>
        <v>131.85424173999999</v>
      </c>
      <c r="H388" s="166">
        <f>'[1]Publikime AL'!H516</f>
        <v>0</v>
      </c>
      <c r="I388" s="167">
        <f>'[1]Publikime AL'!I516</f>
        <v>0</v>
      </c>
    </row>
    <row r="389" spans="1:9" ht="15.75" customHeight="1" x14ac:dyDescent="0.25">
      <c r="A389" s="43">
        <v>2</v>
      </c>
      <c r="B389" s="166">
        <f>'[1]Publikime AL'!B517</f>
        <v>0</v>
      </c>
      <c r="C389" s="166">
        <f>'[1]Publikime AL'!C517</f>
        <v>36.924521779999999</v>
      </c>
      <c r="D389" s="166">
        <f>'[1]Publikime AL'!D517</f>
        <v>0</v>
      </c>
      <c r="E389" s="166">
        <f>'[1]Publikime AL'!E517</f>
        <v>0</v>
      </c>
      <c r="F389" s="166">
        <f>'[1]Publikime AL'!F517</f>
        <v>0</v>
      </c>
      <c r="G389" s="166">
        <f>'[1]Publikime AL'!G517</f>
        <v>127.51093897000003</v>
      </c>
      <c r="H389" s="166">
        <f>'[1]Publikime AL'!H517</f>
        <v>0</v>
      </c>
      <c r="I389" s="167">
        <f>'[1]Publikime AL'!I517</f>
        <v>0</v>
      </c>
    </row>
    <row r="390" spans="1:9" ht="15.75" customHeight="1" x14ac:dyDescent="0.25">
      <c r="A390" s="43">
        <v>3</v>
      </c>
      <c r="B390" s="166">
        <f>'[1]Publikime AL'!B518</f>
        <v>0</v>
      </c>
      <c r="C390" s="166">
        <f>'[1]Publikime AL'!C518</f>
        <v>0</v>
      </c>
      <c r="D390" s="166">
        <f>'[1]Publikime AL'!D518</f>
        <v>0</v>
      </c>
      <c r="E390" s="166">
        <f>'[1]Publikime AL'!E518</f>
        <v>0</v>
      </c>
      <c r="F390" s="166">
        <f>'[1]Publikime AL'!F518</f>
        <v>0</v>
      </c>
      <c r="G390" s="166">
        <f>'[1]Publikime AL'!G518</f>
        <v>122.49703393999999</v>
      </c>
      <c r="H390" s="166">
        <f>'[1]Publikime AL'!H518</f>
        <v>0</v>
      </c>
      <c r="I390" s="167">
        <f>'[1]Publikime AL'!I518</f>
        <v>0</v>
      </c>
    </row>
    <row r="391" spans="1:9" ht="15.75" customHeight="1" x14ac:dyDescent="0.25">
      <c r="A391" s="43">
        <v>4</v>
      </c>
      <c r="B391" s="166">
        <f>'[1]Publikime AL'!B519</f>
        <v>0</v>
      </c>
      <c r="C391" s="166">
        <f>'[1]Publikime AL'!C519</f>
        <v>0</v>
      </c>
      <c r="D391" s="166">
        <f>'[1]Publikime AL'!D519</f>
        <v>0</v>
      </c>
      <c r="E391" s="166">
        <f>'[1]Publikime AL'!E519</f>
        <v>0</v>
      </c>
      <c r="F391" s="166">
        <f>'[1]Publikime AL'!F519</f>
        <v>0</v>
      </c>
      <c r="G391" s="166">
        <f>'[1]Publikime AL'!G519</f>
        <v>11.24802232</v>
      </c>
      <c r="H391" s="166">
        <f>'[1]Publikime AL'!H519</f>
        <v>0</v>
      </c>
      <c r="I391" s="167">
        <f>'[1]Publikime AL'!I519</f>
        <v>0</v>
      </c>
    </row>
    <row r="392" spans="1:9" ht="15.75" customHeight="1" x14ac:dyDescent="0.25">
      <c r="A392" s="43">
        <v>5</v>
      </c>
      <c r="B392" s="166">
        <f>'[1]Publikime AL'!B520</f>
        <v>0</v>
      </c>
      <c r="C392" s="166">
        <f>'[1]Publikime AL'!C520</f>
        <v>0</v>
      </c>
      <c r="D392" s="166">
        <f>'[1]Publikime AL'!D520</f>
        <v>0</v>
      </c>
      <c r="E392" s="166">
        <f>'[1]Publikime AL'!E520</f>
        <v>0</v>
      </c>
      <c r="F392" s="166">
        <f>'[1]Publikime AL'!F520</f>
        <v>0</v>
      </c>
      <c r="G392" s="166">
        <f>'[1]Publikime AL'!G520</f>
        <v>0</v>
      </c>
      <c r="H392" s="166">
        <f>'[1]Publikime AL'!H520</f>
        <v>0</v>
      </c>
      <c r="I392" s="167">
        <f>'[1]Publikime AL'!I520</f>
        <v>0</v>
      </c>
    </row>
    <row r="393" spans="1:9" ht="15.75" customHeight="1" x14ac:dyDescent="0.25">
      <c r="A393" s="43">
        <v>6</v>
      </c>
      <c r="B393" s="166">
        <f>'[1]Publikime AL'!B521</f>
        <v>0</v>
      </c>
      <c r="C393" s="166">
        <f>'[1]Publikime AL'!C521</f>
        <v>0</v>
      </c>
      <c r="D393" s="166">
        <f>'[1]Publikime AL'!D521</f>
        <v>0</v>
      </c>
      <c r="E393" s="166">
        <f>'[1]Publikime AL'!E521</f>
        <v>2.0409018200000002</v>
      </c>
      <c r="F393" s="166">
        <f>'[1]Publikime AL'!F521</f>
        <v>0</v>
      </c>
      <c r="G393" s="166">
        <f>'[1]Publikime AL'!G521</f>
        <v>0</v>
      </c>
      <c r="H393" s="166">
        <f>'[1]Publikime AL'!H521</f>
        <v>0</v>
      </c>
      <c r="I393" s="167">
        <f>'[1]Publikime AL'!I521</f>
        <v>0</v>
      </c>
    </row>
    <row r="394" spans="1:9" ht="15.75" customHeight="1" x14ac:dyDescent="0.25">
      <c r="A394" s="43">
        <v>7</v>
      </c>
      <c r="B394" s="166">
        <f>'[1]Publikime AL'!B522</f>
        <v>0</v>
      </c>
      <c r="C394" s="166">
        <f>'[1]Publikime AL'!C522</f>
        <v>0</v>
      </c>
      <c r="D394" s="166">
        <f>'[1]Publikime AL'!D522</f>
        <v>0</v>
      </c>
      <c r="E394" s="166">
        <f>'[1]Publikime AL'!E522</f>
        <v>79.725270129999998</v>
      </c>
      <c r="F394" s="166">
        <f>'[1]Publikime AL'!F522</f>
        <v>0</v>
      </c>
      <c r="G394" s="166">
        <f>'[1]Publikime AL'!G522</f>
        <v>0</v>
      </c>
      <c r="H394" s="166">
        <f>'[1]Publikime AL'!H522</f>
        <v>0</v>
      </c>
      <c r="I394" s="167">
        <f>'[1]Publikime AL'!I522</f>
        <v>0</v>
      </c>
    </row>
    <row r="395" spans="1:9" x14ac:dyDescent="0.25">
      <c r="A395" s="43">
        <v>8</v>
      </c>
      <c r="B395" s="166">
        <f>'[1]Publikime AL'!B523</f>
        <v>0</v>
      </c>
      <c r="C395" s="166">
        <f>'[1]Publikime AL'!C523</f>
        <v>0</v>
      </c>
      <c r="D395" s="166">
        <f>'[1]Publikime AL'!D523</f>
        <v>0</v>
      </c>
      <c r="E395" s="166">
        <f>'[1]Publikime AL'!E523</f>
        <v>79.784642689999998</v>
      </c>
      <c r="F395" s="166">
        <f>'[1]Publikime AL'!F523</f>
        <v>3.73301924</v>
      </c>
      <c r="G395" s="166">
        <f>'[1]Publikime AL'!G523</f>
        <v>0</v>
      </c>
      <c r="H395" s="166">
        <f>'[1]Publikime AL'!H523</f>
        <v>0</v>
      </c>
      <c r="I395" s="167">
        <f>'[1]Publikime AL'!I523</f>
        <v>0</v>
      </c>
    </row>
    <row r="396" spans="1:9" ht="15.75" customHeight="1" x14ac:dyDescent="0.25">
      <c r="A396" s="43">
        <v>9</v>
      </c>
      <c r="B396" s="166">
        <f>'[1]Publikime AL'!B524</f>
        <v>0</v>
      </c>
      <c r="C396" s="166">
        <f>'[1]Publikime AL'!C524</f>
        <v>0</v>
      </c>
      <c r="D396" s="166">
        <f>'[1]Publikime AL'!D524</f>
        <v>0</v>
      </c>
      <c r="E396" s="166">
        <f>'[1]Publikime AL'!E524</f>
        <v>0.62897055000000002</v>
      </c>
      <c r="F396" s="166">
        <f>'[1]Publikime AL'!F524</f>
        <v>96.005761039999996</v>
      </c>
      <c r="G396" s="166">
        <f>'[1]Publikime AL'!G524</f>
        <v>0</v>
      </c>
      <c r="H396" s="166">
        <f>'[1]Publikime AL'!H524</f>
        <v>0</v>
      </c>
      <c r="I396" s="167">
        <f>'[1]Publikime AL'!I524</f>
        <v>0</v>
      </c>
    </row>
    <row r="397" spans="1:9" x14ac:dyDescent="0.25">
      <c r="A397" s="43">
        <v>10</v>
      </c>
      <c r="B397" s="166">
        <f>'[1]Publikime AL'!B525</f>
        <v>0</v>
      </c>
      <c r="C397" s="166">
        <f>'[1]Publikime AL'!C525</f>
        <v>0</v>
      </c>
      <c r="D397" s="166">
        <f>'[1]Publikime AL'!D525</f>
        <v>0</v>
      </c>
      <c r="E397" s="166">
        <f>'[1]Publikime AL'!E525</f>
        <v>0</v>
      </c>
      <c r="F397" s="166">
        <f>'[1]Publikime AL'!F525</f>
        <v>105.65604687</v>
      </c>
      <c r="G397" s="166">
        <f>'[1]Publikime AL'!G525</f>
        <v>0</v>
      </c>
      <c r="H397" s="166">
        <f>'[1]Publikime AL'!H525</f>
        <v>0</v>
      </c>
      <c r="I397" s="167">
        <f>'[1]Publikime AL'!I525</f>
        <v>0</v>
      </c>
    </row>
    <row r="398" spans="1:9" ht="15.75" customHeight="1" x14ac:dyDescent="0.25">
      <c r="A398" s="43">
        <v>11</v>
      </c>
      <c r="B398" s="166">
        <f>'[1]Publikime AL'!B526</f>
        <v>0</v>
      </c>
      <c r="C398" s="166">
        <f>'[1]Publikime AL'!C526</f>
        <v>30.480116450000001</v>
      </c>
      <c r="D398" s="166">
        <f>'[1]Publikime AL'!D526</f>
        <v>0</v>
      </c>
      <c r="E398" s="166">
        <f>'[1]Publikime AL'!E526</f>
        <v>0</v>
      </c>
      <c r="F398" s="166">
        <f>'[1]Publikime AL'!F526</f>
        <v>131.42739809</v>
      </c>
      <c r="G398" s="166">
        <f>'[1]Publikime AL'!G526</f>
        <v>0</v>
      </c>
      <c r="H398" s="166">
        <f>'[1]Publikime AL'!H526</f>
        <v>0</v>
      </c>
      <c r="I398" s="167">
        <f>'[1]Publikime AL'!I526</f>
        <v>0</v>
      </c>
    </row>
    <row r="399" spans="1:9" x14ac:dyDescent="0.25">
      <c r="A399" s="43">
        <v>12</v>
      </c>
      <c r="B399" s="166">
        <f>'[1]Publikime AL'!B527</f>
        <v>0</v>
      </c>
      <c r="C399" s="166">
        <f>'[1]Publikime AL'!C527</f>
        <v>85.152299630000002</v>
      </c>
      <c r="D399" s="166">
        <f>'[1]Publikime AL'!D527</f>
        <v>0</v>
      </c>
      <c r="E399" s="166">
        <f>'[1]Publikime AL'!E527</f>
        <v>0</v>
      </c>
      <c r="F399" s="166">
        <f>'[1]Publikime AL'!F527</f>
        <v>99.999215230000004</v>
      </c>
      <c r="G399" s="166">
        <f>'[1]Publikime AL'!G527</f>
        <v>0</v>
      </c>
      <c r="H399" s="166">
        <f>'[1]Publikime AL'!H527</f>
        <v>0</v>
      </c>
      <c r="I399" s="167">
        <f>'[1]Publikime AL'!I527</f>
        <v>0</v>
      </c>
    </row>
    <row r="400" spans="1:9" ht="15.75" customHeight="1" x14ac:dyDescent="0.25">
      <c r="A400" s="43">
        <v>13</v>
      </c>
      <c r="B400" s="166">
        <f>'[1]Publikime AL'!B528</f>
        <v>0</v>
      </c>
      <c r="C400" s="166">
        <f>'[1]Publikime AL'!C528</f>
        <v>80.107998350000003</v>
      </c>
      <c r="D400" s="166">
        <f>'[1]Publikime AL'!D528</f>
        <v>0</v>
      </c>
      <c r="E400" s="166">
        <f>'[1]Publikime AL'!E528</f>
        <v>70.55256605999999</v>
      </c>
      <c r="F400" s="166">
        <f>'[1]Publikime AL'!F528</f>
        <v>97.46831263</v>
      </c>
      <c r="G400" s="166">
        <f>'[1]Publikime AL'!G528</f>
        <v>0</v>
      </c>
      <c r="H400" s="166">
        <f>'[1]Publikime AL'!H528</f>
        <v>0</v>
      </c>
      <c r="I400" s="167">
        <f>'[1]Publikime AL'!I528</f>
        <v>0</v>
      </c>
    </row>
    <row r="401" spans="1:9" ht="15.75" customHeight="1" x14ac:dyDescent="0.25">
      <c r="A401" s="43">
        <v>14</v>
      </c>
      <c r="B401" s="166">
        <f>'[1]Publikime AL'!B529</f>
        <v>0</v>
      </c>
      <c r="C401" s="166">
        <f>'[1]Publikime AL'!C529</f>
        <v>80.061872270000009</v>
      </c>
      <c r="D401" s="166">
        <f>'[1]Publikime AL'!D529</f>
        <v>0</v>
      </c>
      <c r="E401" s="166">
        <f>'[1]Publikime AL'!E529</f>
        <v>79.717227629999996</v>
      </c>
      <c r="F401" s="166">
        <f>'[1]Publikime AL'!F529</f>
        <v>108.82774718</v>
      </c>
      <c r="G401" s="166">
        <f>'[1]Publikime AL'!G529</f>
        <v>0</v>
      </c>
      <c r="H401" s="166">
        <f>'[1]Publikime AL'!H529</f>
        <v>0</v>
      </c>
      <c r="I401" s="167">
        <f>'[1]Publikime AL'!I529</f>
        <v>0</v>
      </c>
    </row>
    <row r="402" spans="1:9" ht="15.75" customHeight="1" x14ac:dyDescent="0.25">
      <c r="A402" s="43">
        <v>15</v>
      </c>
      <c r="B402" s="166">
        <f>'[1]Publikime AL'!B530</f>
        <v>0</v>
      </c>
      <c r="C402" s="166">
        <f>'[1]Publikime AL'!C530</f>
        <v>80.046496910000002</v>
      </c>
      <c r="D402" s="166">
        <f>'[1]Publikime AL'!D530</f>
        <v>0</v>
      </c>
      <c r="E402" s="166">
        <f>'[1]Publikime AL'!E530</f>
        <v>79.661403239999999</v>
      </c>
      <c r="F402" s="166">
        <f>'[1]Publikime AL'!F530</f>
        <v>112.32694267000001</v>
      </c>
      <c r="G402" s="166">
        <f>'[1]Publikime AL'!G530</f>
        <v>0</v>
      </c>
      <c r="H402" s="166">
        <f>'[1]Publikime AL'!H530</f>
        <v>0</v>
      </c>
      <c r="I402" s="167">
        <f>'[1]Publikime AL'!I530</f>
        <v>0</v>
      </c>
    </row>
    <row r="403" spans="1:9" ht="15.75" customHeight="1" x14ac:dyDescent="0.25">
      <c r="A403" s="43">
        <v>16</v>
      </c>
      <c r="B403" s="166">
        <f>'[1]Publikime AL'!B531</f>
        <v>0</v>
      </c>
      <c r="C403" s="166">
        <f>'[1]Publikime AL'!C531</f>
        <v>80.056195219999992</v>
      </c>
      <c r="D403" s="166">
        <f>'[1]Publikime AL'!D531</f>
        <v>0</v>
      </c>
      <c r="E403" s="166">
        <f>'[1]Publikime AL'!E531</f>
        <v>79.650995309999999</v>
      </c>
      <c r="F403" s="166">
        <f>'[1]Publikime AL'!F531</f>
        <v>121.45174596999999</v>
      </c>
      <c r="G403" s="166">
        <f>'[1]Publikime AL'!G531</f>
        <v>0</v>
      </c>
      <c r="H403" s="166">
        <f>'[1]Publikime AL'!H531</f>
        <v>0</v>
      </c>
      <c r="I403" s="167">
        <f>'[1]Publikime AL'!I531</f>
        <v>0</v>
      </c>
    </row>
    <row r="404" spans="1:9" ht="15.75" customHeight="1" x14ac:dyDescent="0.25">
      <c r="A404" s="43">
        <v>17</v>
      </c>
      <c r="B404" s="166">
        <f>'[1]Publikime AL'!B532</f>
        <v>0</v>
      </c>
      <c r="C404" s="166">
        <f>'[1]Publikime AL'!C532</f>
        <v>80.085763220000004</v>
      </c>
      <c r="D404" s="166">
        <f>'[1]Publikime AL'!D532</f>
        <v>0</v>
      </c>
      <c r="E404" s="166">
        <f>'[1]Publikime AL'!E532</f>
        <v>79.647683700000002</v>
      </c>
      <c r="F404" s="166">
        <f>'[1]Publikime AL'!F532</f>
        <v>120.14744232999999</v>
      </c>
      <c r="G404" s="166">
        <f>'[1]Publikime AL'!G532</f>
        <v>55.415164369999999</v>
      </c>
      <c r="H404" s="166">
        <f>'[1]Publikime AL'!H532</f>
        <v>0</v>
      </c>
      <c r="I404" s="167">
        <f>'[1]Publikime AL'!I532</f>
        <v>0</v>
      </c>
    </row>
    <row r="405" spans="1:9" ht="15.75" customHeight="1" x14ac:dyDescent="0.25">
      <c r="A405" s="43">
        <v>18</v>
      </c>
      <c r="B405" s="166">
        <f>'[1]Publikime AL'!B533</f>
        <v>2.7810480599999998</v>
      </c>
      <c r="C405" s="166">
        <f>'[1]Publikime AL'!C533</f>
        <v>80.082215050000002</v>
      </c>
      <c r="D405" s="166">
        <f>'[1]Publikime AL'!D533</f>
        <v>0</v>
      </c>
      <c r="E405" s="166">
        <f>'[1]Publikime AL'!E533</f>
        <v>79.653833829999996</v>
      </c>
      <c r="F405" s="166">
        <f>'[1]Publikime AL'!F533</f>
        <v>113.07170146999999</v>
      </c>
      <c r="G405" s="166">
        <f>'[1]Publikime AL'!G533</f>
        <v>110.21117480000001</v>
      </c>
      <c r="H405" s="166">
        <f>'[1]Publikime AL'!H533</f>
        <v>0</v>
      </c>
      <c r="I405" s="167">
        <f>'[1]Publikime AL'!I533</f>
        <v>0</v>
      </c>
    </row>
    <row r="406" spans="1:9" ht="15.75" customHeight="1" x14ac:dyDescent="0.25">
      <c r="A406" s="43">
        <v>19</v>
      </c>
      <c r="B406" s="166">
        <f>'[1]Publikime AL'!B534</f>
        <v>79.759805549999996</v>
      </c>
      <c r="C406" s="166">
        <f>'[1]Publikime AL'!C534</f>
        <v>80.180853920000004</v>
      </c>
      <c r="D406" s="166">
        <f>'[1]Publikime AL'!D534</f>
        <v>74.557019809999986</v>
      </c>
      <c r="E406" s="166">
        <f>'[1]Publikime AL'!E534</f>
        <v>79.740882029999995</v>
      </c>
      <c r="F406" s="166">
        <f>'[1]Publikime AL'!F534</f>
        <v>128.23227992999998</v>
      </c>
      <c r="G406" s="166">
        <f>'[1]Publikime AL'!G534</f>
        <v>134.89111197999998</v>
      </c>
      <c r="H406" s="166">
        <f>'[1]Publikime AL'!H534</f>
        <v>0</v>
      </c>
      <c r="I406" s="167">
        <f>'[1]Publikime AL'!I534</f>
        <v>0</v>
      </c>
    </row>
    <row r="407" spans="1:9" ht="15.75" customHeight="1" x14ac:dyDescent="0.25">
      <c r="A407" s="43">
        <v>20</v>
      </c>
      <c r="B407" s="166">
        <f>'[1]Publikime AL'!B535</f>
        <v>79.726452850000001</v>
      </c>
      <c r="C407" s="166">
        <f>'[1]Publikime AL'!C535</f>
        <v>80.174230679999994</v>
      </c>
      <c r="D407" s="166">
        <f>'[1]Publikime AL'!D535</f>
        <v>79.881862279999993</v>
      </c>
      <c r="E407" s="166">
        <f>'[1]Publikime AL'!E535</f>
        <v>79.72361432999999</v>
      </c>
      <c r="F407" s="166">
        <f>'[1]Publikime AL'!F535</f>
        <v>138.81750592999998</v>
      </c>
      <c r="G407" s="166">
        <f>'[1]Publikime AL'!G535</f>
        <v>121.0646417</v>
      </c>
      <c r="H407" s="166">
        <f>'[1]Publikime AL'!H535</f>
        <v>0</v>
      </c>
      <c r="I407" s="167">
        <f>'[1]Publikime AL'!I535</f>
        <v>0</v>
      </c>
    </row>
    <row r="408" spans="1:9" ht="15.75" customHeight="1" x14ac:dyDescent="0.25">
      <c r="A408" s="43">
        <v>21</v>
      </c>
      <c r="B408" s="166">
        <f>'[1]Publikime AL'!B536</f>
        <v>79.72266814000001</v>
      </c>
      <c r="C408" s="166">
        <f>'[1]Publikime AL'!C536</f>
        <v>80.131416219999991</v>
      </c>
      <c r="D408" s="166">
        <f>'[1]Publikime AL'!D536</f>
        <v>79.911430269999997</v>
      </c>
      <c r="E408" s="166">
        <f>'[1]Publikime AL'!E536</f>
        <v>79.705400429999997</v>
      </c>
      <c r="F408" s="166">
        <f>'[1]Publikime AL'!F536</f>
        <v>139.84505308999999</v>
      </c>
      <c r="G408" s="166">
        <f>'[1]Publikime AL'!G536</f>
        <v>132.02739196000002</v>
      </c>
      <c r="H408" s="166">
        <f>'[1]Publikime AL'!H536</f>
        <v>0</v>
      </c>
      <c r="I408" s="167">
        <f>'[1]Publikime AL'!I536</f>
        <v>0</v>
      </c>
    </row>
    <row r="409" spans="1:9" ht="15.75" customHeight="1" x14ac:dyDescent="0.25">
      <c r="A409" s="43">
        <v>22</v>
      </c>
      <c r="B409" s="166">
        <f>'[1]Publikime AL'!B537</f>
        <v>79.750107259999993</v>
      </c>
      <c r="C409" s="166">
        <f>'[1]Publikime AL'!C537</f>
        <v>80.126448789999998</v>
      </c>
      <c r="D409" s="166">
        <f>'[1]Publikime AL'!D537</f>
        <v>79.877367939999999</v>
      </c>
      <c r="E409" s="166">
        <f>'[1]Publikime AL'!E537</f>
        <v>79.70516388999998</v>
      </c>
      <c r="F409" s="166">
        <f>'[1]Publikime AL'!F537</f>
        <v>118.67318179999998</v>
      </c>
      <c r="G409" s="166">
        <f>'[1]Publikime AL'!G537</f>
        <v>140.85627872999999</v>
      </c>
      <c r="H409" s="166">
        <f>'[1]Publikime AL'!H537</f>
        <v>0</v>
      </c>
      <c r="I409" s="167">
        <f>'[1]Publikime AL'!I537</f>
        <v>0</v>
      </c>
    </row>
    <row r="410" spans="1:9" ht="15.75" customHeight="1" x14ac:dyDescent="0.25">
      <c r="A410" s="43">
        <v>23</v>
      </c>
      <c r="B410" s="166">
        <f>'[1]Publikime AL'!B538</f>
        <v>79.740408940000009</v>
      </c>
      <c r="C410" s="166">
        <f>'[1]Publikime AL'!C538</f>
        <v>80.132362389999997</v>
      </c>
      <c r="D410" s="166">
        <f>'[1]Publikime AL'!D538</f>
        <v>40.389418599999999</v>
      </c>
      <c r="E410" s="166">
        <f>'[1]Publikime AL'!E538</f>
        <v>79.715808379999999</v>
      </c>
      <c r="F410" s="166">
        <f>'[1]Publikime AL'!F538</f>
        <v>117.98732246</v>
      </c>
      <c r="G410" s="166">
        <f>'[1]Publikime AL'!G538</f>
        <v>124.02167833999999</v>
      </c>
      <c r="H410" s="166">
        <f>'[1]Publikime AL'!H538</f>
        <v>0</v>
      </c>
      <c r="I410" s="167">
        <f>'[1]Publikime AL'!I538</f>
        <v>0</v>
      </c>
    </row>
    <row r="411" spans="1:9" ht="15.75" customHeight="1" x14ac:dyDescent="0.25">
      <c r="A411" s="45">
        <v>24</v>
      </c>
      <c r="B411" s="112">
        <f>'[1]Publikime AL'!B539</f>
        <v>0.48018436000000003</v>
      </c>
      <c r="C411" s="112">
        <f>'[1]Publikime AL'!C539</f>
        <v>80.125739159999995</v>
      </c>
      <c r="D411" s="112">
        <f>'[1]Publikime AL'!D539</f>
        <v>0</v>
      </c>
      <c r="E411" s="112">
        <f>'[1]Publikime AL'!E539</f>
        <v>79.73969932</v>
      </c>
      <c r="F411" s="112">
        <f>'[1]Publikime AL'!F539</f>
        <v>128.19537904999999</v>
      </c>
      <c r="G411" s="112">
        <f>'[1]Publikime AL'!G539</f>
        <v>59.80104506</v>
      </c>
      <c r="H411" s="112">
        <f>'[1]Publikime AL'!H539</f>
        <v>0</v>
      </c>
      <c r="I411" s="168">
        <f>'[1]Publikime AL'!I539</f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f t="shared" ref="B417:I417" si="1">SUM(B389:B412)</f>
        <v>401.96067515999999</v>
      </c>
      <c r="C417" s="112">
        <f t="shared" si="1"/>
        <v>1113.86853004</v>
      </c>
      <c r="D417" s="112">
        <f t="shared" si="1"/>
        <v>354.61709889999997</v>
      </c>
      <c r="E417" s="112">
        <f t="shared" si="1"/>
        <v>1109.39406334</v>
      </c>
      <c r="F417" s="112">
        <f t="shared" si="1"/>
        <v>1881.8660549799999</v>
      </c>
      <c r="G417" s="112">
        <f t="shared" si="1"/>
        <v>1139.5444821700003</v>
      </c>
      <c r="H417" s="112">
        <f t="shared" si="1"/>
        <v>0</v>
      </c>
      <c r="I417" s="112">
        <f t="shared" si="1"/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tr">
        <f>'[1]Publikime AL'!H547</f>
        <v>2402 MWh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tr">
        <f>'[1]Publikime AL'!H549</f>
        <v xml:space="preserve"> 661.2 GWh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f>'[1]W-1'!B16</f>
        <v>70</v>
      </c>
      <c r="C430" s="118">
        <f>'[1]W-1'!C16</f>
        <v>75</v>
      </c>
      <c r="D430" s="118">
        <f>'[1]W-1'!D16</f>
        <v>0</v>
      </c>
      <c r="E430" s="118">
        <f>'[1]W-1'!E16</f>
        <v>0</v>
      </c>
      <c r="F430" s="118">
        <f>'[1]W-1'!F16</f>
        <v>0</v>
      </c>
      <c r="G430" s="118">
        <f>'[1]W-1'!G16</f>
        <v>0</v>
      </c>
      <c r="H430" s="118">
        <f>'[1]W-1'!H16</f>
        <v>145</v>
      </c>
      <c r="I430" s="113"/>
    </row>
    <row r="431" spans="1:9" ht="15.75" customHeight="1" x14ac:dyDescent="0.25">
      <c r="A431" s="117">
        <v>2</v>
      </c>
      <c r="B431" s="118">
        <f>'[1]W-1'!B17</f>
        <v>70</v>
      </c>
      <c r="C431" s="118">
        <f>'[1]W-1'!C17</f>
        <v>75</v>
      </c>
      <c r="D431" s="118">
        <f>'[1]W-1'!D17</f>
        <v>0</v>
      </c>
      <c r="E431" s="118">
        <f>'[1]W-1'!E17</f>
        <v>0</v>
      </c>
      <c r="F431" s="118">
        <f>'[1]W-1'!F17</f>
        <v>0</v>
      </c>
      <c r="G431" s="118">
        <f>'[1]W-1'!G17</f>
        <v>0</v>
      </c>
      <c r="H431" s="118">
        <f>'[1]W-1'!H17</f>
        <v>145</v>
      </c>
      <c r="I431" s="113"/>
    </row>
    <row r="432" spans="1:9" ht="15.75" customHeight="1" x14ac:dyDescent="0.25">
      <c r="A432" s="117">
        <v>3</v>
      </c>
      <c r="B432" s="118">
        <f>'[1]W-1'!B18</f>
        <v>70</v>
      </c>
      <c r="C432" s="118">
        <f>'[1]W-1'!C18</f>
        <v>75</v>
      </c>
      <c r="D432" s="118">
        <f>'[1]W-1'!D18</f>
        <v>0</v>
      </c>
      <c r="E432" s="118">
        <f>'[1]W-1'!E18</f>
        <v>0</v>
      </c>
      <c r="F432" s="118">
        <f>'[1]W-1'!F18</f>
        <v>0</v>
      </c>
      <c r="G432" s="118">
        <f>'[1]W-1'!G18</f>
        <v>0</v>
      </c>
      <c r="H432" s="118">
        <f>'[1]W-1'!H18</f>
        <v>145</v>
      </c>
      <c r="I432" s="113"/>
    </row>
    <row r="433" spans="1:9" ht="15.75" customHeight="1" x14ac:dyDescent="0.25">
      <c r="A433" s="117">
        <v>4</v>
      </c>
      <c r="B433" s="118">
        <f>'[1]W-1'!B19</f>
        <v>70</v>
      </c>
      <c r="C433" s="118">
        <f>'[1]W-1'!C19</f>
        <v>75</v>
      </c>
      <c r="D433" s="118">
        <f>'[1]W-1'!D19</f>
        <v>0</v>
      </c>
      <c r="E433" s="118">
        <f>'[1]W-1'!E19</f>
        <v>0</v>
      </c>
      <c r="F433" s="118">
        <f>'[1]W-1'!F19</f>
        <v>0</v>
      </c>
      <c r="G433" s="118">
        <f>'[1]W-1'!G19</f>
        <v>0</v>
      </c>
      <c r="H433" s="118">
        <f>'[1]W-1'!H19</f>
        <v>145</v>
      </c>
      <c r="I433" s="113"/>
    </row>
    <row r="434" spans="1:9" ht="15.75" customHeight="1" x14ac:dyDescent="0.25">
      <c r="A434" s="117">
        <v>5</v>
      </c>
      <c r="B434" s="118">
        <f>'[1]W-1'!B20</f>
        <v>70</v>
      </c>
      <c r="C434" s="118">
        <f>'[1]W-1'!C20</f>
        <v>75</v>
      </c>
      <c r="D434" s="118">
        <f>'[1]W-1'!D20</f>
        <v>0</v>
      </c>
      <c r="E434" s="118">
        <f>'[1]W-1'!E20</f>
        <v>0</v>
      </c>
      <c r="F434" s="118">
        <f>'[1]W-1'!F20</f>
        <v>0</v>
      </c>
      <c r="G434" s="118">
        <f>'[1]W-1'!G20</f>
        <v>0</v>
      </c>
      <c r="H434" s="118">
        <f>'[1]W-1'!H20</f>
        <v>145</v>
      </c>
      <c r="I434" s="113"/>
    </row>
    <row r="435" spans="1:9" ht="15.75" customHeight="1" x14ac:dyDescent="0.25">
      <c r="A435" s="117">
        <v>6</v>
      </c>
      <c r="B435" s="118">
        <f>'[1]W-1'!B21</f>
        <v>70</v>
      </c>
      <c r="C435" s="118">
        <f>'[1]W-1'!C21</f>
        <v>75</v>
      </c>
      <c r="D435" s="118">
        <f>'[1]W-1'!D21</f>
        <v>0</v>
      </c>
      <c r="E435" s="118">
        <f>'[1]W-1'!E21</f>
        <v>0</v>
      </c>
      <c r="F435" s="118">
        <f>'[1]W-1'!F21</f>
        <v>0</v>
      </c>
      <c r="G435" s="118">
        <f>'[1]W-1'!G21</f>
        <v>0</v>
      </c>
      <c r="H435" s="118">
        <f>'[1]W-1'!H21</f>
        <v>145</v>
      </c>
      <c r="I435" s="113"/>
    </row>
    <row r="436" spans="1:9" ht="15.75" customHeight="1" x14ac:dyDescent="0.25">
      <c r="A436" s="117">
        <v>7</v>
      </c>
      <c r="B436" s="118">
        <f>'[1]W-1'!B22</f>
        <v>75</v>
      </c>
      <c r="C436" s="118">
        <f>'[1]W-1'!C22</f>
        <v>70</v>
      </c>
      <c r="D436" s="118">
        <f>'[1]W-1'!D22</f>
        <v>0</v>
      </c>
      <c r="E436" s="118">
        <f>'[1]W-1'!E22</f>
        <v>0</v>
      </c>
      <c r="F436" s="118">
        <f>'[1]W-1'!F22</f>
        <v>0</v>
      </c>
      <c r="G436" s="118">
        <f>'[1]W-1'!G22</f>
        <v>0</v>
      </c>
      <c r="H436" s="118">
        <f>'[1]W-1'!H22</f>
        <v>145</v>
      </c>
      <c r="I436" s="113"/>
    </row>
    <row r="437" spans="1:9" ht="15.75" customHeight="1" x14ac:dyDescent="0.25">
      <c r="A437" s="117">
        <v>8</v>
      </c>
      <c r="B437" s="118">
        <f>'[1]W-1'!B23</f>
        <v>75</v>
      </c>
      <c r="C437" s="118">
        <f>'[1]W-1'!C23</f>
        <v>70</v>
      </c>
      <c r="D437" s="118">
        <f>'[1]W-1'!D23</f>
        <v>0</v>
      </c>
      <c r="E437" s="118">
        <f>'[1]W-1'!E23</f>
        <v>0</v>
      </c>
      <c r="F437" s="118">
        <f>'[1]W-1'!F23</f>
        <v>0</v>
      </c>
      <c r="G437" s="118">
        <f>'[1]W-1'!G23</f>
        <v>0</v>
      </c>
      <c r="H437" s="118">
        <f>'[1]W-1'!H23</f>
        <v>145</v>
      </c>
      <c r="I437" s="113"/>
    </row>
    <row r="438" spans="1:9" ht="15.75" customHeight="1" x14ac:dyDescent="0.25">
      <c r="A438" s="117">
        <v>9</v>
      </c>
      <c r="B438" s="118">
        <f>'[1]W-1'!B24</f>
        <v>75</v>
      </c>
      <c r="C438" s="118">
        <f>'[1]W-1'!C24</f>
        <v>70</v>
      </c>
      <c r="D438" s="118">
        <f>'[1]W-1'!D24</f>
        <v>0</v>
      </c>
      <c r="E438" s="118">
        <f>'[1]W-1'!E24</f>
        <v>0</v>
      </c>
      <c r="F438" s="118">
        <f>'[1]W-1'!F24</f>
        <v>0</v>
      </c>
      <c r="G438" s="118">
        <f>'[1]W-1'!G24</f>
        <v>0</v>
      </c>
      <c r="H438" s="118">
        <f>'[1]W-1'!H24</f>
        <v>145</v>
      </c>
      <c r="I438" s="113"/>
    </row>
    <row r="439" spans="1:9" ht="15.75" customHeight="1" x14ac:dyDescent="0.25">
      <c r="A439" s="117">
        <v>10</v>
      </c>
      <c r="B439" s="118">
        <f>'[1]W-1'!B25</f>
        <v>75</v>
      </c>
      <c r="C439" s="118">
        <f>'[1]W-1'!C25</f>
        <v>70</v>
      </c>
      <c r="D439" s="118">
        <f>'[1]W-1'!D25</f>
        <v>0</v>
      </c>
      <c r="E439" s="118">
        <f>'[1]W-1'!E25</f>
        <v>0</v>
      </c>
      <c r="F439" s="118">
        <f>'[1]W-1'!F25</f>
        <v>0</v>
      </c>
      <c r="G439" s="118">
        <f>'[1]W-1'!G25</f>
        <v>0</v>
      </c>
      <c r="H439" s="118">
        <f>'[1]W-1'!H25</f>
        <v>145</v>
      </c>
      <c r="I439" s="113"/>
    </row>
    <row r="440" spans="1:9" ht="15.75" customHeight="1" x14ac:dyDescent="0.25">
      <c r="A440" s="117">
        <v>11</v>
      </c>
      <c r="B440" s="118">
        <f>'[1]W-1'!B26</f>
        <v>75</v>
      </c>
      <c r="C440" s="118">
        <f>'[1]W-1'!C26</f>
        <v>70</v>
      </c>
      <c r="D440" s="118">
        <f>'[1]W-1'!D26</f>
        <v>0</v>
      </c>
      <c r="E440" s="118">
        <f>'[1]W-1'!E26</f>
        <v>0</v>
      </c>
      <c r="F440" s="118">
        <f>'[1]W-1'!F26</f>
        <v>0</v>
      </c>
      <c r="G440" s="118">
        <f>'[1]W-1'!G26</f>
        <v>0</v>
      </c>
      <c r="H440" s="118">
        <f>'[1]W-1'!H26</f>
        <v>145</v>
      </c>
      <c r="I440" s="113"/>
    </row>
    <row r="441" spans="1:9" ht="15.75" customHeight="1" x14ac:dyDescent="0.25">
      <c r="A441" s="117">
        <v>12</v>
      </c>
      <c r="B441" s="118">
        <f>'[1]W-1'!B27</f>
        <v>75</v>
      </c>
      <c r="C441" s="118">
        <f>'[1]W-1'!C27</f>
        <v>70</v>
      </c>
      <c r="D441" s="118">
        <f>'[1]W-1'!D27</f>
        <v>0</v>
      </c>
      <c r="E441" s="118">
        <f>'[1]W-1'!E27</f>
        <v>0</v>
      </c>
      <c r="F441" s="118">
        <f>'[1]W-1'!F27</f>
        <v>0</v>
      </c>
      <c r="G441" s="118">
        <f>'[1]W-1'!G27</f>
        <v>0</v>
      </c>
      <c r="H441" s="118">
        <f>'[1]W-1'!H27</f>
        <v>145</v>
      </c>
      <c r="I441" s="113"/>
    </row>
    <row r="442" spans="1:9" ht="15.75" customHeight="1" x14ac:dyDescent="0.25">
      <c r="A442" s="117">
        <v>13</v>
      </c>
      <c r="B442" s="118">
        <f>'[1]W-1'!B28</f>
        <v>75</v>
      </c>
      <c r="C442" s="118">
        <f>'[1]W-1'!C28</f>
        <v>70</v>
      </c>
      <c r="D442" s="118">
        <f>'[1]W-1'!D28</f>
        <v>0</v>
      </c>
      <c r="E442" s="118">
        <f>'[1]W-1'!E28</f>
        <v>0</v>
      </c>
      <c r="F442" s="118">
        <f>'[1]W-1'!F28</f>
        <v>0</v>
      </c>
      <c r="G442" s="118">
        <f>'[1]W-1'!G28</f>
        <v>0</v>
      </c>
      <c r="H442" s="118">
        <f>'[1]W-1'!H28</f>
        <v>145</v>
      </c>
      <c r="I442" s="113"/>
    </row>
    <row r="443" spans="1:9" ht="15.75" customHeight="1" x14ac:dyDescent="0.25">
      <c r="A443" s="117">
        <v>14</v>
      </c>
      <c r="B443" s="118">
        <f>'[1]W-1'!B29</f>
        <v>75</v>
      </c>
      <c r="C443" s="118">
        <f>'[1]W-1'!C29</f>
        <v>70</v>
      </c>
      <c r="D443" s="118">
        <f>'[1]W-1'!D29</f>
        <v>0</v>
      </c>
      <c r="E443" s="118">
        <f>'[1]W-1'!E29</f>
        <v>0</v>
      </c>
      <c r="F443" s="118">
        <f>'[1]W-1'!F29</f>
        <v>0</v>
      </c>
      <c r="G443" s="118">
        <f>'[1]W-1'!G29</f>
        <v>0</v>
      </c>
      <c r="H443" s="118">
        <f>'[1]W-1'!H29</f>
        <v>145</v>
      </c>
      <c r="I443" s="113"/>
    </row>
    <row r="444" spans="1:9" ht="15.75" customHeight="1" x14ac:dyDescent="0.25">
      <c r="A444" s="117">
        <v>15</v>
      </c>
      <c r="B444" s="118">
        <f>'[1]W-1'!B30</f>
        <v>75</v>
      </c>
      <c r="C444" s="118">
        <f>'[1]W-1'!C30</f>
        <v>70</v>
      </c>
      <c r="D444" s="118">
        <f>'[1]W-1'!D30</f>
        <v>0</v>
      </c>
      <c r="E444" s="118">
        <f>'[1]W-1'!E30</f>
        <v>0</v>
      </c>
      <c r="F444" s="118">
        <f>'[1]W-1'!F30</f>
        <v>0</v>
      </c>
      <c r="G444" s="118">
        <f>'[1]W-1'!G30</f>
        <v>0</v>
      </c>
      <c r="H444" s="118">
        <f>'[1]W-1'!H30</f>
        <v>145</v>
      </c>
      <c r="I444" s="113"/>
    </row>
    <row r="445" spans="1:9" ht="15.75" customHeight="1" x14ac:dyDescent="0.25">
      <c r="A445" s="117">
        <v>16</v>
      </c>
      <c r="B445" s="118">
        <f>'[1]W-1'!B31</f>
        <v>75</v>
      </c>
      <c r="C445" s="118">
        <f>'[1]W-1'!C31</f>
        <v>70</v>
      </c>
      <c r="D445" s="118">
        <f>'[1]W-1'!D31</f>
        <v>0</v>
      </c>
      <c r="E445" s="118">
        <f>'[1]W-1'!E31</f>
        <v>0</v>
      </c>
      <c r="F445" s="118">
        <f>'[1]W-1'!F31</f>
        <v>0</v>
      </c>
      <c r="G445" s="118">
        <f>'[1]W-1'!G31</f>
        <v>0</v>
      </c>
      <c r="H445" s="118">
        <f>'[1]W-1'!H31</f>
        <v>145</v>
      </c>
      <c r="I445" s="113"/>
    </row>
    <row r="446" spans="1:9" ht="15.75" customHeight="1" x14ac:dyDescent="0.25">
      <c r="A446" s="117">
        <v>17</v>
      </c>
      <c r="B446" s="118">
        <f>'[1]W-1'!B32</f>
        <v>75</v>
      </c>
      <c r="C446" s="118">
        <f>'[1]W-1'!C32</f>
        <v>70</v>
      </c>
      <c r="D446" s="118">
        <f>'[1]W-1'!D32</f>
        <v>0</v>
      </c>
      <c r="E446" s="118">
        <f>'[1]W-1'!E32</f>
        <v>0</v>
      </c>
      <c r="F446" s="118">
        <f>'[1]W-1'!F32</f>
        <v>0</v>
      </c>
      <c r="G446" s="118">
        <f>'[1]W-1'!G32</f>
        <v>0</v>
      </c>
      <c r="H446" s="118">
        <f>'[1]W-1'!H32</f>
        <v>145</v>
      </c>
      <c r="I446" s="113"/>
    </row>
    <row r="447" spans="1:9" ht="15.75" customHeight="1" x14ac:dyDescent="0.25">
      <c r="A447" s="117">
        <v>18</v>
      </c>
      <c r="B447" s="118">
        <f>'[1]W-1'!B33</f>
        <v>75</v>
      </c>
      <c r="C447" s="118">
        <f>'[1]W-1'!C33</f>
        <v>70</v>
      </c>
      <c r="D447" s="118">
        <f>'[1]W-1'!D33</f>
        <v>0</v>
      </c>
      <c r="E447" s="118">
        <f>'[1]W-1'!E33</f>
        <v>0</v>
      </c>
      <c r="F447" s="118">
        <f>'[1]W-1'!F33</f>
        <v>0</v>
      </c>
      <c r="G447" s="118">
        <f>'[1]W-1'!G33</f>
        <v>0</v>
      </c>
      <c r="H447" s="118">
        <f>'[1]W-1'!H33</f>
        <v>145</v>
      </c>
      <c r="I447" s="113"/>
    </row>
    <row r="448" spans="1:9" ht="15.75" customHeight="1" x14ac:dyDescent="0.25">
      <c r="A448" s="117">
        <v>19</v>
      </c>
      <c r="B448" s="118">
        <f>'[1]W-1'!B34</f>
        <v>75</v>
      </c>
      <c r="C448" s="118">
        <f>'[1]W-1'!C34</f>
        <v>70</v>
      </c>
      <c r="D448" s="118">
        <f>'[1]W-1'!D34</f>
        <v>0</v>
      </c>
      <c r="E448" s="118">
        <f>'[1]W-1'!E34</f>
        <v>0</v>
      </c>
      <c r="F448" s="118">
        <f>'[1]W-1'!F34</f>
        <v>0</v>
      </c>
      <c r="G448" s="118">
        <f>'[1]W-1'!G34</f>
        <v>0</v>
      </c>
      <c r="H448" s="118">
        <f>'[1]W-1'!H34</f>
        <v>145</v>
      </c>
      <c r="I448" s="113"/>
    </row>
    <row r="449" spans="1:9" ht="15.75" customHeight="1" x14ac:dyDescent="0.25">
      <c r="A449" s="117">
        <v>20</v>
      </c>
      <c r="B449" s="118">
        <f>'[1]W-1'!B35</f>
        <v>75</v>
      </c>
      <c r="C449" s="118">
        <f>'[1]W-1'!C35</f>
        <v>70</v>
      </c>
      <c r="D449" s="118">
        <f>'[1]W-1'!D35</f>
        <v>0</v>
      </c>
      <c r="E449" s="118">
        <f>'[1]W-1'!E35</f>
        <v>0</v>
      </c>
      <c r="F449" s="118">
        <f>'[1]W-1'!F35</f>
        <v>0</v>
      </c>
      <c r="G449" s="118">
        <f>'[1]W-1'!G35</f>
        <v>0</v>
      </c>
      <c r="H449" s="118">
        <f>'[1]W-1'!H35</f>
        <v>145</v>
      </c>
      <c r="I449" s="113"/>
    </row>
    <row r="450" spans="1:9" ht="15.75" customHeight="1" x14ac:dyDescent="0.25">
      <c r="A450" s="117">
        <v>21</v>
      </c>
      <c r="B450" s="118">
        <f>'[1]W-1'!B36</f>
        <v>75</v>
      </c>
      <c r="C450" s="118">
        <f>'[1]W-1'!C36</f>
        <v>70</v>
      </c>
      <c r="D450" s="118">
        <f>'[1]W-1'!D36</f>
        <v>0</v>
      </c>
      <c r="E450" s="118">
        <f>'[1]W-1'!E36</f>
        <v>0</v>
      </c>
      <c r="F450" s="118">
        <f>'[1]W-1'!F36</f>
        <v>0</v>
      </c>
      <c r="G450" s="118">
        <f>'[1]W-1'!G36</f>
        <v>0</v>
      </c>
      <c r="H450" s="118">
        <f>'[1]W-1'!H36</f>
        <v>145</v>
      </c>
      <c r="I450" s="113"/>
    </row>
    <row r="451" spans="1:9" ht="15.75" customHeight="1" x14ac:dyDescent="0.25">
      <c r="A451" s="117">
        <v>22</v>
      </c>
      <c r="B451" s="118">
        <f>'[1]W-1'!B37</f>
        <v>75</v>
      </c>
      <c r="C451" s="118">
        <f>'[1]W-1'!C37</f>
        <v>70</v>
      </c>
      <c r="D451" s="118">
        <f>'[1]W-1'!D37</f>
        <v>0</v>
      </c>
      <c r="E451" s="118">
        <f>'[1]W-1'!E37</f>
        <v>0</v>
      </c>
      <c r="F451" s="118">
        <f>'[1]W-1'!F37</f>
        <v>0</v>
      </c>
      <c r="G451" s="118">
        <f>'[1]W-1'!G37</f>
        <v>0</v>
      </c>
      <c r="H451" s="118">
        <f>'[1]W-1'!H37</f>
        <v>145</v>
      </c>
      <c r="I451" s="113"/>
    </row>
    <row r="452" spans="1:9" ht="15.75" customHeight="1" x14ac:dyDescent="0.25">
      <c r="A452" s="117">
        <v>23</v>
      </c>
      <c r="B452" s="118">
        <f>'[1]W-1'!B38</f>
        <v>70</v>
      </c>
      <c r="C452" s="118">
        <f>'[1]W-1'!C38</f>
        <v>75</v>
      </c>
      <c r="D452" s="118">
        <f>'[1]W-1'!D38</f>
        <v>0</v>
      </c>
      <c r="E452" s="118">
        <f>'[1]W-1'!E38</f>
        <v>0</v>
      </c>
      <c r="F452" s="118">
        <f>'[1]W-1'!F38</f>
        <v>0</v>
      </c>
      <c r="G452" s="118">
        <f>'[1]W-1'!G38</f>
        <v>0</v>
      </c>
      <c r="H452" s="118">
        <f>'[1]W-1'!H38</f>
        <v>145</v>
      </c>
      <c r="I452" s="113"/>
    </row>
    <row r="453" spans="1:9" ht="15.75" customHeight="1" x14ac:dyDescent="0.25">
      <c r="A453" s="117">
        <v>24</v>
      </c>
      <c r="B453" s="118">
        <f>'[1]W-1'!B39</f>
        <v>70</v>
      </c>
      <c r="C453" s="118">
        <f>'[1]W-1'!C39</f>
        <v>75</v>
      </c>
      <c r="D453" s="118">
        <f>'[1]W-1'!D39</f>
        <v>0</v>
      </c>
      <c r="E453" s="118">
        <f>'[1]W-1'!E39</f>
        <v>0</v>
      </c>
      <c r="F453" s="118">
        <f>'[1]W-1'!F39</f>
        <v>0</v>
      </c>
      <c r="G453" s="118">
        <f>'[1]W-1'!G39</f>
        <v>0</v>
      </c>
      <c r="H453" s="118">
        <f>'[1]W-1'!H39</f>
        <v>145</v>
      </c>
      <c r="I453" s="113"/>
    </row>
    <row r="454" spans="1:9" ht="15.75" customHeight="1" x14ac:dyDescent="0.25">
      <c r="A454" s="120" t="s">
        <v>355</v>
      </c>
      <c r="B454" s="118">
        <f>'[1]W-1'!B40</f>
        <v>73.333333333333329</v>
      </c>
      <c r="C454" s="118">
        <f>'[1]W-1'!C40</f>
        <v>71.666666666666671</v>
      </c>
      <c r="D454" s="118">
        <f>'[1]W-1'!D40</f>
        <v>0</v>
      </c>
      <c r="E454" s="118">
        <f>'[1]W-1'!E40</f>
        <v>0</v>
      </c>
      <c r="F454" s="118">
        <f>'[1]W-1'!F40</f>
        <v>0</v>
      </c>
      <c r="G454" s="118">
        <f>'[1]W-1'!G40</f>
        <v>0</v>
      </c>
      <c r="H454" s="118">
        <f>'[1]W-1'!H40</f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f>'[1]Publikime AL'!D612</f>
        <v>820.71</v>
      </c>
      <c r="E485" s="134">
        <f>'[1]Publikime AL'!E612</f>
        <v>23.027950267777896</v>
      </c>
      <c r="I485" s="12"/>
    </row>
    <row r="486" spans="1:9" x14ac:dyDescent="0.25">
      <c r="A486" s="10"/>
      <c r="C486" s="133">
        <v>2</v>
      </c>
      <c r="D486" s="134">
        <f>'[1]Publikime AL'!D613</f>
        <v>733.07</v>
      </c>
      <c r="E486" s="134">
        <f>'[1]Publikime AL'!E613</f>
        <v>19.878172187777977</v>
      </c>
      <c r="I486" s="12"/>
    </row>
    <row r="487" spans="1:9" x14ac:dyDescent="0.25">
      <c r="A487" s="10"/>
      <c r="C487" s="133">
        <v>3</v>
      </c>
      <c r="D487" s="134">
        <f>'[1]Publikime AL'!D614</f>
        <v>685.17</v>
      </c>
      <c r="E487" s="134">
        <f>'[1]Publikime AL'!E614</f>
        <v>19.186744657777808</v>
      </c>
      <c r="I487" s="12"/>
    </row>
    <row r="488" spans="1:9" x14ac:dyDescent="0.25">
      <c r="A488" s="10"/>
      <c r="C488" s="133">
        <v>4</v>
      </c>
      <c r="D488" s="134">
        <f>'[1]Publikime AL'!D615</f>
        <v>668.57</v>
      </c>
      <c r="E488" s="134">
        <f>'[1]Publikime AL'!E615</f>
        <v>18.72718770777783</v>
      </c>
      <c r="I488" s="12"/>
    </row>
    <row r="489" spans="1:9" x14ac:dyDescent="0.25">
      <c r="A489" s="10"/>
      <c r="C489" s="133">
        <v>5</v>
      </c>
      <c r="D489" s="134">
        <f>'[1]Publikime AL'!D616</f>
        <v>667.05</v>
      </c>
      <c r="E489" s="134">
        <f>'[1]Publikime AL'!E616</f>
        <v>17.675886307777773</v>
      </c>
      <c r="I489" s="12"/>
    </row>
    <row r="490" spans="1:9" x14ac:dyDescent="0.25">
      <c r="A490" s="10"/>
      <c r="C490" s="133">
        <v>6</v>
      </c>
      <c r="D490" s="134">
        <f>'[1]Publikime AL'!D617</f>
        <v>682.69</v>
      </c>
      <c r="E490" s="134">
        <f>'[1]Publikime AL'!E617</f>
        <v>14.4115012177773</v>
      </c>
      <c r="I490" s="12"/>
    </row>
    <row r="491" spans="1:9" x14ac:dyDescent="0.25">
      <c r="A491" s="10"/>
      <c r="C491" s="133">
        <v>7</v>
      </c>
      <c r="D491" s="134">
        <f>'[1]Publikime AL'!D618</f>
        <v>779.23</v>
      </c>
      <c r="E491" s="134">
        <f>'[1]Publikime AL'!E618</f>
        <v>14.017403747777962</v>
      </c>
      <c r="I491" s="12"/>
    </row>
    <row r="492" spans="1:9" x14ac:dyDescent="0.25">
      <c r="A492" s="10"/>
      <c r="C492" s="133">
        <v>8</v>
      </c>
      <c r="D492" s="134">
        <f>'[1]Publikime AL'!D619</f>
        <v>899.15</v>
      </c>
      <c r="E492" s="134">
        <f>'[1]Publikime AL'!E619</f>
        <v>14.974873457777448</v>
      </c>
      <c r="I492" s="12"/>
    </row>
    <row r="493" spans="1:9" x14ac:dyDescent="0.25">
      <c r="A493" s="10"/>
      <c r="C493" s="133">
        <v>9</v>
      </c>
      <c r="D493" s="134">
        <f>'[1]Publikime AL'!D620</f>
        <v>1004.24</v>
      </c>
      <c r="E493" s="134">
        <f>'[1]Publikime AL'!E620</f>
        <v>19.597645317777733</v>
      </c>
      <c r="I493" s="12"/>
    </row>
    <row r="494" spans="1:9" x14ac:dyDescent="0.25">
      <c r="A494" s="10"/>
      <c r="C494" s="133">
        <v>10</v>
      </c>
      <c r="D494" s="134">
        <f>'[1]Publikime AL'!D621</f>
        <v>1053.43</v>
      </c>
      <c r="E494" s="134">
        <f>'[1]Publikime AL'!E621</f>
        <v>22.751026047777941</v>
      </c>
      <c r="I494" s="12"/>
    </row>
    <row r="495" spans="1:9" x14ac:dyDescent="0.25">
      <c r="A495" s="10"/>
      <c r="C495" s="133">
        <v>11</v>
      </c>
      <c r="D495" s="134">
        <f>'[1]Publikime AL'!D622</f>
        <v>1108.0999999999999</v>
      </c>
      <c r="E495" s="134">
        <f>'[1]Publikime AL'!E622</f>
        <v>23.133593507778187</v>
      </c>
      <c r="I495" s="12"/>
    </row>
    <row r="496" spans="1:9" x14ac:dyDescent="0.25">
      <c r="A496" s="10"/>
      <c r="C496" s="133">
        <v>12</v>
      </c>
      <c r="D496" s="134">
        <f>'[1]Publikime AL'!D623</f>
        <v>1103.3900000000001</v>
      </c>
      <c r="E496" s="134">
        <f>'[1]Publikime AL'!E623</f>
        <v>23.370852097777743</v>
      </c>
      <c r="I496" s="12"/>
    </row>
    <row r="497" spans="1:9" x14ac:dyDescent="0.25">
      <c r="A497" s="10"/>
      <c r="C497" s="133">
        <v>13</v>
      </c>
      <c r="D497" s="134">
        <f>'[1]Publikime AL'!D624</f>
        <v>1177.42</v>
      </c>
      <c r="E497" s="134">
        <f>'[1]Publikime AL'!E624</f>
        <v>22.62035139777754</v>
      </c>
      <c r="I497" s="12"/>
    </row>
    <row r="498" spans="1:9" x14ac:dyDescent="0.25">
      <c r="A498" s="10"/>
      <c r="C498" s="133">
        <v>14</v>
      </c>
      <c r="D498" s="134">
        <f>'[1]Publikime AL'!D625</f>
        <v>1226.6199999999999</v>
      </c>
      <c r="E498" s="134">
        <f>'[1]Publikime AL'!E625</f>
        <v>23.257784667777742</v>
      </c>
      <c r="I498" s="12"/>
    </row>
    <row r="499" spans="1:9" ht="15.75" customHeight="1" x14ac:dyDescent="0.25">
      <c r="A499" s="10"/>
      <c r="C499" s="133">
        <v>15</v>
      </c>
      <c r="D499" s="134">
        <f>'[1]Publikime AL'!D626</f>
        <v>1237.57</v>
      </c>
      <c r="E499" s="134">
        <f>'[1]Publikime AL'!E626</f>
        <v>20.240957657776789</v>
      </c>
      <c r="I499" s="12"/>
    </row>
    <row r="500" spans="1:9" x14ac:dyDescent="0.25">
      <c r="A500" s="10"/>
      <c r="C500" s="133">
        <v>16</v>
      </c>
      <c r="D500" s="134">
        <f>'[1]Publikime AL'!D627</f>
        <v>1198.3699999999999</v>
      </c>
      <c r="E500" s="134">
        <f>'[1]Publikime AL'!E627</f>
        <v>20.832586557777404</v>
      </c>
      <c r="I500" s="12"/>
    </row>
    <row r="501" spans="1:9" x14ac:dyDescent="0.25">
      <c r="A501" s="10"/>
      <c r="C501" s="133">
        <v>17</v>
      </c>
      <c r="D501" s="134">
        <f>'[1]Publikime AL'!D628</f>
        <v>1205.9000000000001</v>
      </c>
      <c r="E501" s="134">
        <f>'[1]Publikime AL'!E628</f>
        <v>23.948108417777576</v>
      </c>
      <c r="I501" s="12"/>
    </row>
    <row r="502" spans="1:9" x14ac:dyDescent="0.25">
      <c r="A502" s="10"/>
      <c r="C502" s="133">
        <v>18</v>
      </c>
      <c r="D502" s="134">
        <f>'[1]Publikime AL'!D629</f>
        <v>1233.29</v>
      </c>
      <c r="E502" s="134">
        <f>'[1]Publikime AL'!E629</f>
        <v>31.820772067776943</v>
      </c>
      <c r="I502" s="12"/>
    </row>
    <row r="503" spans="1:9" x14ac:dyDescent="0.25">
      <c r="A503" s="10"/>
      <c r="C503" s="133">
        <v>19</v>
      </c>
      <c r="D503" s="134">
        <f>'[1]Publikime AL'!D630</f>
        <v>1221.52</v>
      </c>
      <c r="E503" s="134">
        <f>'[1]Publikime AL'!E630</f>
        <v>32.549809077777581</v>
      </c>
      <c r="I503" s="12"/>
    </row>
    <row r="504" spans="1:9" x14ac:dyDescent="0.25">
      <c r="A504" s="10"/>
      <c r="C504" s="133">
        <v>20</v>
      </c>
      <c r="D504" s="134">
        <f>'[1]Publikime AL'!D631</f>
        <v>1203.08</v>
      </c>
      <c r="E504" s="134">
        <f>'[1]Publikime AL'!E631</f>
        <v>25.500914737777293</v>
      </c>
      <c r="I504" s="12"/>
    </row>
    <row r="505" spans="1:9" x14ac:dyDescent="0.25">
      <c r="A505" s="10"/>
      <c r="C505" s="133">
        <v>21</v>
      </c>
      <c r="D505" s="134">
        <f>'[1]Publikime AL'!D632</f>
        <v>1192.29</v>
      </c>
      <c r="E505" s="134">
        <f>'[1]Publikime AL'!E632</f>
        <v>25.155743577777685</v>
      </c>
      <c r="I505" s="12"/>
    </row>
    <row r="506" spans="1:9" x14ac:dyDescent="0.25">
      <c r="A506" s="10"/>
      <c r="C506" s="133">
        <v>22</v>
      </c>
      <c r="D506" s="134">
        <f>'[1]Publikime AL'!D633</f>
        <v>1212.45</v>
      </c>
      <c r="E506" s="134">
        <f>'[1]Publikime AL'!E633</f>
        <v>22.874500057777595</v>
      </c>
      <c r="I506" s="12"/>
    </row>
    <row r="507" spans="1:9" x14ac:dyDescent="0.25">
      <c r="A507" s="10"/>
      <c r="C507" s="133">
        <v>23</v>
      </c>
      <c r="D507" s="134">
        <f>'[1]Publikime AL'!D634</f>
        <v>1099.1500000000001</v>
      </c>
      <c r="E507" s="134">
        <f>'[1]Publikime AL'!E634</f>
        <v>31.566908107777635</v>
      </c>
      <c r="I507" s="12"/>
    </row>
    <row r="508" spans="1:9" x14ac:dyDescent="0.25">
      <c r="A508" s="10"/>
      <c r="C508" s="133">
        <v>24</v>
      </c>
      <c r="D508" s="134">
        <f>'[1]Publikime AL'!D635</f>
        <v>948.74</v>
      </c>
      <c r="E508" s="134">
        <f>'[1]Publikime AL'!E635</f>
        <v>30.501410987777945</v>
      </c>
      <c r="I508" s="12"/>
    </row>
    <row r="509" spans="1:9" x14ac:dyDescent="0.25">
      <c r="A509" s="10"/>
      <c r="C509" s="133">
        <v>25</v>
      </c>
      <c r="D509" s="134">
        <f>'[1]Publikime AL'!D636</f>
        <v>809.02</v>
      </c>
      <c r="E509" s="134">
        <f>'[1]Publikime AL'!E636</f>
        <v>20.227686147777263</v>
      </c>
      <c r="I509" s="12"/>
    </row>
    <row r="510" spans="1:9" x14ac:dyDescent="0.25">
      <c r="A510" s="10"/>
      <c r="C510" s="133">
        <v>26</v>
      </c>
      <c r="D510" s="134">
        <f>'[1]Publikime AL'!D637</f>
        <v>744.35</v>
      </c>
      <c r="E510" s="134">
        <f>'[1]Publikime AL'!E637</f>
        <v>19.684232557777932</v>
      </c>
      <c r="I510" s="12"/>
    </row>
    <row r="511" spans="1:9" ht="15.75" customHeight="1" x14ac:dyDescent="0.25">
      <c r="A511" s="10"/>
      <c r="C511" s="133">
        <v>27</v>
      </c>
      <c r="D511" s="134">
        <f>'[1]Publikime AL'!D638</f>
        <v>682.03</v>
      </c>
      <c r="E511" s="134">
        <f>'[1]Publikime AL'!E638</f>
        <v>18.251288937777758</v>
      </c>
      <c r="I511" s="12"/>
    </row>
    <row r="512" spans="1:9" x14ac:dyDescent="0.25">
      <c r="A512" s="10"/>
      <c r="C512" s="133">
        <v>28</v>
      </c>
      <c r="D512" s="134">
        <f>'[1]Publikime AL'!D639</f>
        <v>671.74</v>
      </c>
      <c r="E512" s="134">
        <f>'[1]Publikime AL'!E639</f>
        <v>18.083465837777453</v>
      </c>
      <c r="I512" s="12"/>
    </row>
    <row r="513" spans="1:9" ht="15.75" customHeight="1" x14ac:dyDescent="0.25">
      <c r="A513" s="10"/>
      <c r="C513" s="133">
        <v>29</v>
      </c>
      <c r="D513" s="134">
        <f>'[1]Publikime AL'!D640</f>
        <v>674.84</v>
      </c>
      <c r="E513" s="134">
        <f>'[1]Publikime AL'!E640</f>
        <v>17.130183647777699</v>
      </c>
      <c r="I513" s="12"/>
    </row>
    <row r="514" spans="1:9" x14ac:dyDescent="0.25">
      <c r="A514" s="10"/>
      <c r="C514" s="133">
        <v>30</v>
      </c>
      <c r="D514" s="134">
        <f>'[1]Publikime AL'!D641</f>
        <v>690.06</v>
      </c>
      <c r="E514" s="134">
        <f>'[1]Publikime AL'!E641</f>
        <v>13.879562357778013</v>
      </c>
      <c r="I514" s="12"/>
    </row>
    <row r="515" spans="1:9" x14ac:dyDescent="0.25">
      <c r="A515" s="10"/>
      <c r="C515" s="133">
        <v>31</v>
      </c>
      <c r="D515" s="134">
        <f>'[1]Publikime AL'!D642</f>
        <v>800.78</v>
      </c>
      <c r="E515" s="134">
        <f>'[1]Publikime AL'!E642</f>
        <v>13.041538377777897</v>
      </c>
      <c r="I515" s="12"/>
    </row>
    <row r="516" spans="1:9" x14ac:dyDescent="0.25">
      <c r="A516" s="10"/>
      <c r="C516" s="133">
        <v>32</v>
      </c>
      <c r="D516" s="134">
        <f>'[1]Publikime AL'!D643</f>
        <v>925.97</v>
      </c>
      <c r="E516" s="134">
        <f>'[1]Publikime AL'!E643</f>
        <v>13.841477937777654</v>
      </c>
      <c r="I516" s="12"/>
    </row>
    <row r="517" spans="1:9" x14ac:dyDescent="0.25">
      <c r="A517" s="10"/>
      <c r="C517" s="133">
        <v>33</v>
      </c>
      <c r="D517" s="134">
        <f>'[1]Publikime AL'!D644</f>
        <v>1029.3599999999999</v>
      </c>
      <c r="E517" s="134">
        <f>'[1]Publikime AL'!E644</f>
        <v>17.652231907777832</v>
      </c>
      <c r="I517" s="12"/>
    </row>
    <row r="518" spans="1:9" x14ac:dyDescent="0.25">
      <c r="A518" s="10"/>
      <c r="C518" s="133">
        <v>34</v>
      </c>
      <c r="D518" s="134">
        <f>'[1]Publikime AL'!D645</f>
        <v>1049.7</v>
      </c>
      <c r="E518" s="134">
        <f>'[1]Publikime AL'!E645</f>
        <v>16.946692567777291</v>
      </c>
      <c r="I518" s="12"/>
    </row>
    <row r="519" spans="1:9" x14ac:dyDescent="0.25">
      <c r="A519" s="10"/>
      <c r="C519" s="133">
        <v>35</v>
      </c>
      <c r="D519" s="134">
        <f>'[1]Publikime AL'!D646</f>
        <v>1060.31</v>
      </c>
      <c r="E519" s="134">
        <f>'[1]Publikime AL'!E646</f>
        <v>13.089760867778068</v>
      </c>
      <c r="I519" s="12"/>
    </row>
    <row r="520" spans="1:9" x14ac:dyDescent="0.25">
      <c r="A520" s="10"/>
      <c r="C520" s="133">
        <v>36</v>
      </c>
      <c r="D520" s="134">
        <f>'[1]Publikime AL'!D647</f>
        <v>1077.3800000000001</v>
      </c>
      <c r="E520" s="134">
        <f>'[1]Publikime AL'!E647</f>
        <v>17.113624177777979</v>
      </c>
      <c r="I520" s="12"/>
    </row>
    <row r="521" spans="1:9" x14ac:dyDescent="0.25">
      <c r="A521" s="10"/>
      <c r="C521" s="133">
        <v>37</v>
      </c>
      <c r="D521" s="134">
        <f>'[1]Publikime AL'!D648</f>
        <v>1057.95</v>
      </c>
      <c r="E521" s="134">
        <f>'[1]Publikime AL'!E648</f>
        <v>18.220973997777037</v>
      </c>
      <c r="I521" s="12"/>
    </row>
    <row r="522" spans="1:9" x14ac:dyDescent="0.25">
      <c r="A522" s="10"/>
      <c r="C522" s="133">
        <v>38</v>
      </c>
      <c r="D522" s="134">
        <f>'[1]Publikime AL'!D649</f>
        <v>1046.1099999999999</v>
      </c>
      <c r="E522" s="134">
        <f>'[1]Publikime AL'!E649</f>
        <v>19.912005997777669</v>
      </c>
      <c r="I522" s="12"/>
    </row>
    <row r="523" spans="1:9" x14ac:dyDescent="0.25">
      <c r="A523" s="10"/>
      <c r="C523" s="133">
        <v>39</v>
      </c>
      <c r="D523" s="134">
        <f>'[1]Publikime AL'!D650</f>
        <v>1061.0999999999999</v>
      </c>
      <c r="E523" s="134">
        <f>'[1]Publikime AL'!E650</f>
        <v>18.630070917777402</v>
      </c>
      <c r="I523" s="12"/>
    </row>
    <row r="524" spans="1:9" x14ac:dyDescent="0.25">
      <c r="A524" s="10"/>
      <c r="C524" s="133">
        <v>40</v>
      </c>
      <c r="D524" s="134">
        <f>'[1]Publikime AL'!D651</f>
        <v>976.98</v>
      </c>
      <c r="E524" s="134">
        <f>'[1]Publikime AL'!E651</f>
        <v>18.577556097777801</v>
      </c>
      <c r="I524" s="12"/>
    </row>
    <row r="525" spans="1:9" x14ac:dyDescent="0.25">
      <c r="A525" s="10"/>
      <c r="C525" s="133">
        <v>41</v>
      </c>
      <c r="D525" s="134">
        <f>'[1]Publikime AL'!D652</f>
        <v>953.7</v>
      </c>
      <c r="E525" s="134">
        <f>'[1]Publikime AL'!E652</f>
        <v>21.498819217777964</v>
      </c>
      <c r="I525" s="12"/>
    </row>
    <row r="526" spans="1:9" x14ac:dyDescent="0.25">
      <c r="A526" s="10"/>
      <c r="C526" s="133">
        <v>42</v>
      </c>
      <c r="D526" s="134">
        <f>'[1]Publikime AL'!D653</f>
        <v>990.67</v>
      </c>
      <c r="E526" s="134">
        <f>'[1]Publikime AL'!E653</f>
        <v>32.029794497777857</v>
      </c>
      <c r="I526" s="12"/>
    </row>
    <row r="527" spans="1:9" x14ac:dyDescent="0.25">
      <c r="A527" s="10"/>
      <c r="C527" s="133">
        <v>43</v>
      </c>
      <c r="D527" s="134">
        <f>'[1]Publikime AL'!D654</f>
        <v>1158.6099999999999</v>
      </c>
      <c r="E527" s="134">
        <f>'[1]Publikime AL'!E654</f>
        <v>34.905566837777769</v>
      </c>
      <c r="I527" s="12"/>
    </row>
    <row r="528" spans="1:9" x14ac:dyDescent="0.25">
      <c r="A528" s="10"/>
      <c r="C528" s="133">
        <v>44</v>
      </c>
      <c r="D528" s="134">
        <f>'[1]Publikime AL'!D655</f>
        <v>1028.8400000000001</v>
      </c>
      <c r="E528" s="134">
        <f>'[1]Publikime AL'!E655</f>
        <v>33.402884967777254</v>
      </c>
      <c r="I528" s="12"/>
    </row>
    <row r="529" spans="1:9" x14ac:dyDescent="0.25">
      <c r="A529" s="10"/>
      <c r="C529" s="133">
        <v>45</v>
      </c>
      <c r="D529" s="134">
        <f>'[1]Publikime AL'!D656</f>
        <v>1039.53</v>
      </c>
      <c r="E529" s="134">
        <f>'[1]Publikime AL'!E656</f>
        <v>31.692566397777455</v>
      </c>
      <c r="I529" s="12"/>
    </row>
    <row r="530" spans="1:9" x14ac:dyDescent="0.25">
      <c r="A530" s="10"/>
      <c r="C530" s="133">
        <v>46</v>
      </c>
      <c r="D530" s="134">
        <f>'[1]Publikime AL'!D657</f>
        <v>1096.17</v>
      </c>
      <c r="E530" s="134">
        <f>'[1]Publikime AL'!E657</f>
        <v>29.385399797777609</v>
      </c>
      <c r="I530" s="12"/>
    </row>
    <row r="531" spans="1:9" x14ac:dyDescent="0.25">
      <c r="A531" s="10"/>
      <c r="C531" s="133">
        <v>47</v>
      </c>
      <c r="D531" s="134">
        <f>'[1]Publikime AL'!D658</f>
        <v>985.37</v>
      </c>
      <c r="E531" s="134">
        <f>'[1]Publikime AL'!E658</f>
        <v>29.156829017777454</v>
      </c>
      <c r="I531" s="12"/>
    </row>
    <row r="532" spans="1:9" x14ac:dyDescent="0.25">
      <c r="A532" s="10"/>
      <c r="C532" s="133">
        <v>48</v>
      </c>
      <c r="D532" s="134">
        <f>'[1]Publikime AL'!D659</f>
        <v>796.95</v>
      </c>
      <c r="E532" s="134">
        <f>'[1]Publikime AL'!E659</f>
        <v>26.0700280177781</v>
      </c>
      <c r="I532" s="12"/>
    </row>
    <row r="533" spans="1:9" x14ac:dyDescent="0.25">
      <c r="A533" s="10"/>
      <c r="C533" s="133">
        <v>49</v>
      </c>
      <c r="D533" s="134">
        <f>'[1]Publikime AL'!D660</f>
        <v>761.68</v>
      </c>
      <c r="E533" s="134">
        <f>'[1]Publikime AL'!E660</f>
        <v>17.310312547777812</v>
      </c>
      <c r="I533" s="12"/>
    </row>
    <row r="534" spans="1:9" x14ac:dyDescent="0.25">
      <c r="A534" s="10"/>
      <c r="C534" s="133">
        <v>50</v>
      </c>
      <c r="D534" s="134">
        <f>'[1]Publikime AL'!D661</f>
        <v>679.23</v>
      </c>
      <c r="E534" s="134">
        <f>'[1]Publikime AL'!E661</f>
        <v>24.480982297778041</v>
      </c>
      <c r="I534" s="12"/>
    </row>
    <row r="535" spans="1:9" x14ac:dyDescent="0.25">
      <c r="A535" s="10"/>
      <c r="C535" s="133">
        <v>51</v>
      </c>
      <c r="D535" s="134">
        <f>'[1]Publikime AL'!D662</f>
        <v>635.75</v>
      </c>
      <c r="E535" s="134">
        <f>'[1]Publikime AL'!E662</f>
        <v>23.328904487777777</v>
      </c>
      <c r="I535" s="12"/>
    </row>
    <row r="536" spans="1:9" x14ac:dyDescent="0.25">
      <c r="A536" s="10"/>
      <c r="C536" s="133">
        <v>52</v>
      </c>
      <c r="D536" s="134">
        <f>'[1]Publikime AL'!D663</f>
        <v>619.33000000000004</v>
      </c>
      <c r="E536" s="134">
        <f>'[1]Publikime AL'!E663</f>
        <v>22.737169057778033</v>
      </c>
      <c r="I536" s="12"/>
    </row>
    <row r="537" spans="1:9" x14ac:dyDescent="0.25">
      <c r="A537" s="10"/>
      <c r="C537" s="133">
        <v>53</v>
      </c>
      <c r="D537" s="134">
        <f>'[1]Publikime AL'!D664</f>
        <v>617.22</v>
      </c>
      <c r="E537" s="134">
        <f>'[1]Publikime AL'!E664</f>
        <v>22.941647787777811</v>
      </c>
      <c r="I537" s="12"/>
    </row>
    <row r="538" spans="1:9" x14ac:dyDescent="0.25">
      <c r="A538" s="10"/>
      <c r="C538" s="133">
        <v>54</v>
      </c>
      <c r="D538" s="134">
        <f>'[1]Publikime AL'!D665</f>
        <v>636.36</v>
      </c>
      <c r="E538" s="134">
        <f>'[1]Publikime AL'!E665</f>
        <v>20.973508617777952</v>
      </c>
      <c r="I538" s="12"/>
    </row>
    <row r="539" spans="1:9" x14ac:dyDescent="0.25">
      <c r="A539" s="10"/>
      <c r="C539" s="133">
        <v>55</v>
      </c>
      <c r="D539" s="134">
        <f>'[1]Publikime AL'!D666</f>
        <v>718.31</v>
      </c>
      <c r="E539" s="134">
        <f>'[1]Publikime AL'!E666</f>
        <v>18.649494357777826</v>
      </c>
      <c r="I539" s="12"/>
    </row>
    <row r="540" spans="1:9" x14ac:dyDescent="0.25">
      <c r="A540" s="10"/>
      <c r="C540" s="133">
        <v>56</v>
      </c>
      <c r="D540" s="134">
        <f>'[1]Publikime AL'!D667</f>
        <v>816.96</v>
      </c>
      <c r="E540" s="134">
        <f>'[1]Publikime AL'!E667</f>
        <v>15.31277928777763</v>
      </c>
      <c r="I540" s="12"/>
    </row>
    <row r="541" spans="1:9" x14ac:dyDescent="0.25">
      <c r="A541" s="10"/>
      <c r="C541" s="133">
        <v>57</v>
      </c>
      <c r="D541" s="134">
        <f>'[1]Publikime AL'!D668</f>
        <v>926.37</v>
      </c>
      <c r="E541" s="134">
        <f>'[1]Publikime AL'!E668</f>
        <v>15.081701797777555</v>
      </c>
      <c r="I541" s="12"/>
    </row>
    <row r="542" spans="1:9" ht="15.75" customHeight="1" x14ac:dyDescent="0.25">
      <c r="A542" s="10"/>
      <c r="C542" s="133">
        <v>58</v>
      </c>
      <c r="D542" s="134">
        <f>'[1]Publikime AL'!D669</f>
        <v>964.05</v>
      </c>
      <c r="E542" s="134">
        <f>'[1]Publikime AL'!E669</f>
        <v>14.164327007777842</v>
      </c>
      <c r="I542" s="12"/>
    </row>
    <row r="543" spans="1:9" x14ac:dyDescent="0.25">
      <c r="A543" s="10"/>
      <c r="C543" s="133">
        <v>59</v>
      </c>
      <c r="D543" s="134">
        <f>'[1]Publikime AL'!D670</f>
        <v>947.29</v>
      </c>
      <c r="E543" s="134">
        <f>'[1]Publikime AL'!E670</f>
        <v>14.250916887778089</v>
      </c>
      <c r="I543" s="12"/>
    </row>
    <row r="544" spans="1:9" x14ac:dyDescent="0.25">
      <c r="A544" s="10"/>
      <c r="C544" s="133">
        <v>60</v>
      </c>
      <c r="D544" s="134">
        <f>'[1]Publikime AL'!D671</f>
        <v>894.97</v>
      </c>
      <c r="E544" s="134">
        <f>'[1]Publikime AL'!E671</f>
        <v>16.333838257777529</v>
      </c>
      <c r="I544" s="12"/>
    </row>
    <row r="545" spans="1:9" x14ac:dyDescent="0.25">
      <c r="A545" s="10"/>
      <c r="C545" s="133">
        <v>61</v>
      </c>
      <c r="D545" s="134">
        <f>'[1]Publikime AL'!D672</f>
        <v>887.79</v>
      </c>
      <c r="E545" s="134">
        <f>'[1]Publikime AL'!E672</f>
        <v>18.028401657777408</v>
      </c>
      <c r="I545" s="12"/>
    </row>
    <row r="546" spans="1:9" x14ac:dyDescent="0.25">
      <c r="A546" s="10"/>
      <c r="C546" s="133">
        <v>62</v>
      </c>
      <c r="D546" s="134">
        <f>'[1]Publikime AL'!D673</f>
        <v>844.97</v>
      </c>
      <c r="E546" s="134">
        <f>'[1]Publikime AL'!E673</f>
        <v>19.299251847777896</v>
      </c>
      <c r="I546" s="12"/>
    </row>
    <row r="547" spans="1:9" ht="15.75" customHeight="1" x14ac:dyDescent="0.25">
      <c r="A547" s="10"/>
      <c r="C547" s="133">
        <v>63</v>
      </c>
      <c r="D547" s="134">
        <f>'[1]Publikime AL'!D674</f>
        <v>861.33</v>
      </c>
      <c r="E547" s="134">
        <f>'[1]Publikime AL'!E674</f>
        <v>18.977319797777454</v>
      </c>
      <c r="I547" s="12"/>
    </row>
    <row r="548" spans="1:9" x14ac:dyDescent="0.25">
      <c r="A548" s="10"/>
      <c r="C548" s="133">
        <v>64</v>
      </c>
      <c r="D548" s="134">
        <f>'[1]Publikime AL'!D675</f>
        <v>881.91</v>
      </c>
      <c r="E548" s="134">
        <f>'[1]Publikime AL'!E675</f>
        <v>19.955305277777825</v>
      </c>
      <c r="I548" s="12"/>
    </row>
    <row r="549" spans="1:9" x14ac:dyDescent="0.25">
      <c r="A549" s="10"/>
      <c r="C549" s="133">
        <v>65</v>
      </c>
      <c r="D549" s="134">
        <f>'[1]Publikime AL'!D676</f>
        <v>902.08</v>
      </c>
      <c r="E549" s="134">
        <f>'[1]Publikime AL'!E676</f>
        <v>20.428230027777772</v>
      </c>
      <c r="I549" s="12"/>
    </row>
    <row r="550" spans="1:9" x14ac:dyDescent="0.25">
      <c r="A550" s="10"/>
      <c r="C550" s="133">
        <v>66</v>
      </c>
      <c r="D550" s="134">
        <f>'[1]Publikime AL'!D677</f>
        <v>941.92</v>
      </c>
      <c r="E550" s="134">
        <f>'[1]Publikime AL'!E677</f>
        <v>27.412689267777978</v>
      </c>
      <c r="I550" s="12"/>
    </row>
    <row r="551" spans="1:9" x14ac:dyDescent="0.25">
      <c r="A551" s="10"/>
      <c r="C551" s="133">
        <v>67</v>
      </c>
      <c r="D551" s="134">
        <f>'[1]Publikime AL'!D678</f>
        <v>989.92</v>
      </c>
      <c r="E551" s="134">
        <f>'[1]Publikime AL'!E678</f>
        <v>30.214124227778257</v>
      </c>
      <c r="I551" s="12"/>
    </row>
    <row r="552" spans="1:9" x14ac:dyDescent="0.25">
      <c r="A552" s="10"/>
      <c r="C552" s="133">
        <v>68</v>
      </c>
      <c r="D552" s="134">
        <f>'[1]Publikime AL'!D679</f>
        <v>1020.5</v>
      </c>
      <c r="E552" s="134">
        <f>'[1]Publikime AL'!E679</f>
        <v>25.469232977777665</v>
      </c>
      <c r="I552" s="12"/>
    </row>
    <row r="553" spans="1:9" ht="15.75" customHeight="1" x14ac:dyDescent="0.25">
      <c r="A553" s="10"/>
      <c r="C553" s="133">
        <v>69</v>
      </c>
      <c r="D553" s="134">
        <f>'[1]Publikime AL'!D680</f>
        <v>1052.5</v>
      </c>
      <c r="E553" s="134">
        <f>'[1]Publikime AL'!E680</f>
        <v>26.512084447777625</v>
      </c>
      <c r="I553" s="12"/>
    </row>
    <row r="554" spans="1:9" ht="15.75" customHeight="1" x14ac:dyDescent="0.25">
      <c r="A554" s="10"/>
      <c r="C554" s="133">
        <v>70</v>
      </c>
      <c r="D554" s="134">
        <f>'[1]Publikime AL'!D681</f>
        <v>1050.5999999999999</v>
      </c>
      <c r="E554" s="134">
        <f>'[1]Publikime AL'!E681</f>
        <v>24.987949397777356</v>
      </c>
      <c r="I554" s="12"/>
    </row>
    <row r="555" spans="1:9" x14ac:dyDescent="0.25">
      <c r="A555" s="10"/>
      <c r="C555" s="133">
        <v>71</v>
      </c>
      <c r="D555" s="134">
        <f>'[1]Publikime AL'!D682</f>
        <v>959.45</v>
      </c>
      <c r="E555" s="134">
        <f>'[1]Publikime AL'!E682</f>
        <v>22.019029157778277</v>
      </c>
      <c r="I555" s="12"/>
    </row>
    <row r="556" spans="1:9" x14ac:dyDescent="0.25">
      <c r="A556" s="10"/>
      <c r="C556" s="133">
        <v>72</v>
      </c>
      <c r="D556" s="134">
        <f>'[1]Publikime AL'!D683</f>
        <v>818.63</v>
      </c>
      <c r="E556" s="134">
        <f>'[1]Publikime AL'!E683</f>
        <v>25.253226607778288</v>
      </c>
      <c r="I556" s="12"/>
    </row>
    <row r="557" spans="1:9" x14ac:dyDescent="0.25">
      <c r="A557" s="10"/>
      <c r="C557" s="133">
        <v>73</v>
      </c>
      <c r="D557" s="134">
        <f>'[1]Publikime AL'!D684</f>
        <v>721.65</v>
      </c>
      <c r="E557" s="134">
        <f>'[1]Publikime AL'!E684</f>
        <v>26.138552887778019</v>
      </c>
      <c r="I557" s="12"/>
    </row>
    <row r="558" spans="1:9" x14ac:dyDescent="0.25">
      <c r="A558" s="10"/>
      <c r="C558" s="133">
        <v>74</v>
      </c>
      <c r="D558" s="134">
        <f>'[1]Publikime AL'!D685</f>
        <v>663.9</v>
      </c>
      <c r="E558" s="134">
        <f>'[1]Publikime AL'!E685</f>
        <v>24.53659815777803</v>
      </c>
      <c r="I558" s="12"/>
    </row>
    <row r="559" spans="1:9" x14ac:dyDescent="0.25">
      <c r="A559" s="10"/>
      <c r="C559" s="133">
        <v>75</v>
      </c>
      <c r="D559" s="134">
        <f>'[1]Publikime AL'!D686</f>
        <v>631.57000000000005</v>
      </c>
      <c r="E559" s="134">
        <f>'[1]Publikime AL'!E686</f>
        <v>19.415550587777602</v>
      </c>
      <c r="I559" s="12"/>
    </row>
    <row r="560" spans="1:9" x14ac:dyDescent="0.25">
      <c r="A560" s="10"/>
      <c r="C560" s="133">
        <v>76</v>
      </c>
      <c r="D560" s="134">
        <f>'[1]Publikime AL'!D687</f>
        <v>615.22</v>
      </c>
      <c r="E560" s="134">
        <f>'[1]Publikime AL'!E687</f>
        <v>17.004629497777842</v>
      </c>
      <c r="I560" s="12"/>
    </row>
    <row r="561" spans="1:9" x14ac:dyDescent="0.25">
      <c r="A561" s="10"/>
      <c r="C561" s="133">
        <v>77</v>
      </c>
      <c r="D561" s="134">
        <f>'[1]Publikime AL'!D688</f>
        <v>622.36</v>
      </c>
      <c r="E561" s="134">
        <f>'[1]Publikime AL'!E688</f>
        <v>17.441057337778034</v>
      </c>
      <c r="I561" s="12"/>
    </row>
    <row r="562" spans="1:9" x14ac:dyDescent="0.25">
      <c r="A562" s="10"/>
      <c r="C562" s="133">
        <v>78</v>
      </c>
      <c r="D562" s="134">
        <f>'[1]Publikime AL'!D689</f>
        <v>627.77</v>
      </c>
      <c r="E562" s="134">
        <f>'[1]Publikime AL'!E689</f>
        <v>20.239730317777571</v>
      </c>
      <c r="I562" s="12"/>
    </row>
    <row r="563" spans="1:9" x14ac:dyDescent="0.25">
      <c r="A563" s="10"/>
      <c r="C563" s="133">
        <v>79</v>
      </c>
      <c r="D563" s="134">
        <f>'[1]Publikime AL'!D690</f>
        <v>725.29</v>
      </c>
      <c r="E563" s="134">
        <f>'[1]Publikime AL'!E690</f>
        <v>18.618144527777986</v>
      </c>
      <c r="I563" s="12"/>
    </row>
    <row r="564" spans="1:9" x14ac:dyDescent="0.25">
      <c r="A564" s="10"/>
      <c r="C564" s="133">
        <v>80</v>
      </c>
      <c r="D564" s="134">
        <f>'[1]Publikime AL'!D691</f>
        <v>829.87</v>
      </c>
      <c r="E564" s="134">
        <f>'[1]Publikime AL'!E691</f>
        <v>17.759055067777467</v>
      </c>
      <c r="I564" s="12"/>
    </row>
    <row r="565" spans="1:9" x14ac:dyDescent="0.25">
      <c r="A565" s="10"/>
      <c r="C565" s="133">
        <v>81</v>
      </c>
      <c r="D565" s="134">
        <f>'[1]Publikime AL'!D692</f>
        <v>893.95</v>
      </c>
      <c r="E565" s="134">
        <f>'[1]Publikime AL'!E692</f>
        <v>20.244017687777841</v>
      </c>
      <c r="I565" s="12"/>
    </row>
    <row r="566" spans="1:9" x14ac:dyDescent="0.25">
      <c r="A566" s="10"/>
      <c r="C566" s="133">
        <v>82</v>
      </c>
      <c r="D566" s="134">
        <f>'[1]Publikime AL'!D693</f>
        <v>912.51</v>
      </c>
      <c r="E566" s="134">
        <f>'[1]Publikime AL'!E693</f>
        <v>20.908313957777409</v>
      </c>
      <c r="I566" s="12"/>
    </row>
    <row r="567" spans="1:9" x14ac:dyDescent="0.25">
      <c r="A567" s="10"/>
      <c r="C567" s="133">
        <v>83</v>
      </c>
      <c r="D567" s="134">
        <f>'[1]Publikime AL'!D694</f>
        <v>900.88</v>
      </c>
      <c r="E567" s="134">
        <f>'[1]Publikime AL'!E694</f>
        <v>23.67941013777795</v>
      </c>
      <c r="I567" s="12"/>
    </row>
    <row r="568" spans="1:9" x14ac:dyDescent="0.25">
      <c r="A568" s="10"/>
      <c r="C568" s="133">
        <v>84</v>
      </c>
      <c r="D568" s="134">
        <f>'[1]Publikime AL'!D695</f>
        <v>898.65</v>
      </c>
      <c r="E568" s="134">
        <f>'[1]Publikime AL'!E695</f>
        <v>18.932385017777733</v>
      </c>
      <c r="I568" s="12"/>
    </row>
    <row r="569" spans="1:9" x14ac:dyDescent="0.25">
      <c r="A569" s="10"/>
      <c r="C569" s="133">
        <v>85</v>
      </c>
      <c r="D569" s="134">
        <f>'[1]Publikime AL'!D696</f>
        <v>914.91</v>
      </c>
      <c r="E569" s="134">
        <f>'[1]Publikime AL'!E696</f>
        <v>18.833346617778716</v>
      </c>
      <c r="I569" s="12"/>
    </row>
    <row r="570" spans="1:9" x14ac:dyDescent="0.25">
      <c r="A570" s="10"/>
      <c r="C570" s="133">
        <v>86</v>
      </c>
      <c r="D570" s="134">
        <f>'[1]Publikime AL'!D697</f>
        <v>948.87</v>
      </c>
      <c r="E570" s="134">
        <f>'[1]Publikime AL'!E697</f>
        <v>18.135857987778081</v>
      </c>
      <c r="I570" s="12"/>
    </row>
    <row r="571" spans="1:9" x14ac:dyDescent="0.25">
      <c r="A571" s="10"/>
      <c r="C571" s="133">
        <v>87</v>
      </c>
      <c r="D571" s="134">
        <f>'[1]Publikime AL'!D698</f>
        <v>937.21</v>
      </c>
      <c r="E571" s="134">
        <f>'[1]Publikime AL'!E698</f>
        <v>17.375436097777538</v>
      </c>
      <c r="I571" s="12"/>
    </row>
    <row r="572" spans="1:9" x14ac:dyDescent="0.25">
      <c r="A572" s="10"/>
      <c r="C572" s="133">
        <v>88</v>
      </c>
      <c r="D572" s="134">
        <f>'[1]Publikime AL'!D699</f>
        <v>909.99</v>
      </c>
      <c r="E572" s="134">
        <f>'[1]Publikime AL'!E699</f>
        <v>16.499566767777196</v>
      </c>
      <c r="I572" s="12"/>
    </row>
    <row r="573" spans="1:9" x14ac:dyDescent="0.25">
      <c r="A573" s="10"/>
      <c r="C573" s="133">
        <v>89</v>
      </c>
      <c r="D573" s="134">
        <f>'[1]Publikime AL'!D700</f>
        <v>904.74</v>
      </c>
      <c r="E573" s="134">
        <f>'[1]Publikime AL'!E700</f>
        <v>18.446771047777702</v>
      </c>
      <c r="I573" s="12"/>
    </row>
    <row r="574" spans="1:9" x14ac:dyDescent="0.25">
      <c r="A574" s="10"/>
      <c r="C574" s="133">
        <v>90</v>
      </c>
      <c r="D574" s="134">
        <f>'[1]Publikime AL'!D701</f>
        <v>971.3</v>
      </c>
      <c r="E574" s="134">
        <f>'[1]Publikime AL'!E701</f>
        <v>23.739829707777744</v>
      </c>
      <c r="I574" s="12"/>
    </row>
    <row r="575" spans="1:9" x14ac:dyDescent="0.25">
      <c r="A575" s="10"/>
      <c r="C575" s="133">
        <v>91</v>
      </c>
      <c r="D575" s="134">
        <f>'[1]Publikime AL'!D702</f>
        <v>1020.82</v>
      </c>
      <c r="E575" s="134">
        <f>'[1]Publikime AL'!E702</f>
        <v>26.901464707778132</v>
      </c>
      <c r="I575" s="12"/>
    </row>
    <row r="576" spans="1:9" x14ac:dyDescent="0.25">
      <c r="A576" s="10"/>
      <c r="C576" s="133">
        <v>92</v>
      </c>
      <c r="D576" s="134">
        <f>'[1]Publikime AL'!D703</f>
        <v>1033.6300000000001</v>
      </c>
      <c r="E576" s="134">
        <f>'[1]Publikime AL'!E703</f>
        <v>27.0065558777776</v>
      </c>
      <c r="I576" s="12"/>
    </row>
    <row r="577" spans="1:9" x14ac:dyDescent="0.25">
      <c r="A577" s="10"/>
      <c r="C577" s="133">
        <v>93</v>
      </c>
      <c r="D577" s="134">
        <f>'[1]Publikime AL'!D704</f>
        <v>1058.5999999999999</v>
      </c>
      <c r="E577" s="134">
        <f>'[1]Publikime AL'!E704</f>
        <v>27.208783417778022</v>
      </c>
      <c r="I577" s="12"/>
    </row>
    <row r="578" spans="1:9" x14ac:dyDescent="0.25">
      <c r="A578" s="10"/>
      <c r="C578" s="133">
        <v>94</v>
      </c>
      <c r="D578" s="134">
        <f>'[1]Publikime AL'!D705</f>
        <v>1053.8599999999999</v>
      </c>
      <c r="E578" s="134">
        <f>'[1]Publikime AL'!E705</f>
        <v>24.835615057777659</v>
      </c>
      <c r="I578" s="12"/>
    </row>
    <row r="579" spans="1:9" x14ac:dyDescent="0.25">
      <c r="A579" s="10"/>
      <c r="C579" s="133">
        <v>95</v>
      </c>
      <c r="D579" s="134">
        <f>'[1]Publikime AL'!D706</f>
        <v>952.21</v>
      </c>
      <c r="E579" s="134">
        <f>'[1]Publikime AL'!E706</f>
        <v>25.502122067778373</v>
      </c>
      <c r="I579" s="12"/>
    </row>
    <row r="580" spans="1:9" x14ac:dyDescent="0.25">
      <c r="A580" s="10"/>
      <c r="C580" s="133">
        <v>96</v>
      </c>
      <c r="D580" s="134">
        <f>'[1]Publikime AL'!D707</f>
        <v>810.99</v>
      </c>
      <c r="E580" s="134">
        <f>'[1]Publikime AL'!E707</f>
        <v>25.246679397777939</v>
      </c>
      <c r="I580" s="12"/>
    </row>
    <row r="581" spans="1:9" x14ac:dyDescent="0.25">
      <c r="A581" s="10"/>
      <c r="C581" s="133">
        <v>97</v>
      </c>
      <c r="D581" s="134">
        <f>'[1]Publikime AL'!D708</f>
        <v>724.06</v>
      </c>
      <c r="E581" s="134">
        <f>'[1]Publikime AL'!E708</f>
        <v>19.256929737777455</v>
      </c>
      <c r="I581" s="12"/>
    </row>
    <row r="582" spans="1:9" x14ac:dyDescent="0.25">
      <c r="A582" s="10"/>
      <c r="C582" s="133">
        <v>98</v>
      </c>
      <c r="D582" s="134">
        <f>'[1]Publikime AL'!D709</f>
        <v>654.39</v>
      </c>
      <c r="E582" s="134">
        <f>'[1]Publikime AL'!E709</f>
        <v>16.4681573577775</v>
      </c>
      <c r="I582" s="12"/>
    </row>
    <row r="583" spans="1:9" x14ac:dyDescent="0.25">
      <c r="A583" s="10"/>
      <c r="C583" s="133">
        <v>99</v>
      </c>
      <c r="D583" s="134">
        <f>'[1]Publikime AL'!D710</f>
        <v>615.51</v>
      </c>
      <c r="E583" s="134">
        <f>'[1]Publikime AL'!E710</f>
        <v>16.484331837777745</v>
      </c>
      <c r="I583" s="12"/>
    </row>
    <row r="584" spans="1:9" x14ac:dyDescent="0.25">
      <c r="A584" s="10"/>
      <c r="C584" s="133">
        <v>100</v>
      </c>
      <c r="D584" s="134">
        <f>'[1]Publikime AL'!D711</f>
        <v>612.25</v>
      </c>
      <c r="E584" s="134">
        <f>'[1]Publikime AL'!E711</f>
        <v>16.121446897777787</v>
      </c>
      <c r="I584" s="12"/>
    </row>
    <row r="585" spans="1:9" x14ac:dyDescent="0.25">
      <c r="A585" s="10"/>
      <c r="C585" s="133">
        <v>101</v>
      </c>
      <c r="D585" s="134">
        <f>'[1]Publikime AL'!D712</f>
        <v>606.53</v>
      </c>
      <c r="E585" s="134">
        <f>'[1]Publikime AL'!E712</f>
        <v>17.415459147777597</v>
      </c>
      <c r="I585" s="12"/>
    </row>
    <row r="586" spans="1:9" x14ac:dyDescent="0.25">
      <c r="A586" s="10"/>
      <c r="C586" s="133">
        <v>102</v>
      </c>
      <c r="D586" s="134">
        <f>'[1]Publikime AL'!D713</f>
        <v>619.70000000000005</v>
      </c>
      <c r="E586" s="134">
        <f>'[1]Publikime AL'!E713</f>
        <v>17.923508897777879</v>
      </c>
      <c r="I586" s="12"/>
    </row>
    <row r="587" spans="1:9" x14ac:dyDescent="0.25">
      <c r="A587" s="10"/>
      <c r="C587" s="133">
        <v>103</v>
      </c>
      <c r="D587" s="134">
        <f>'[1]Publikime AL'!D714</f>
        <v>692.79</v>
      </c>
      <c r="E587" s="134">
        <f>'[1]Publikime AL'!E714</f>
        <v>20.107190837777694</v>
      </c>
      <c r="I587" s="12"/>
    </row>
    <row r="588" spans="1:9" x14ac:dyDescent="0.25">
      <c r="A588" s="10"/>
      <c r="C588" s="133">
        <v>104</v>
      </c>
      <c r="D588" s="134">
        <f>'[1]Publikime AL'!D715</f>
        <v>775.7</v>
      </c>
      <c r="E588" s="134">
        <f>'[1]Publikime AL'!E715</f>
        <v>17.012433737777769</v>
      </c>
      <c r="I588" s="12"/>
    </row>
    <row r="589" spans="1:9" x14ac:dyDescent="0.25">
      <c r="A589" s="10"/>
      <c r="C589" s="133">
        <v>105</v>
      </c>
      <c r="D589" s="134">
        <f>'[1]Publikime AL'!D716</f>
        <v>846.71</v>
      </c>
      <c r="E589" s="134">
        <f>'[1]Publikime AL'!E716</f>
        <v>17.678467417777483</v>
      </c>
      <c r="I589" s="12"/>
    </row>
    <row r="590" spans="1:9" x14ac:dyDescent="0.25">
      <c r="A590" s="10"/>
      <c r="C590" s="133">
        <v>106</v>
      </c>
      <c r="D590" s="134">
        <f>'[1]Publikime AL'!D717</f>
        <v>875.37</v>
      </c>
      <c r="E590" s="134">
        <f>'[1]Publikime AL'!E717</f>
        <v>15.732665817777388</v>
      </c>
      <c r="I590" s="12"/>
    </row>
    <row r="591" spans="1:9" x14ac:dyDescent="0.25">
      <c r="A591" s="10"/>
      <c r="C591" s="133">
        <v>107</v>
      </c>
      <c r="D591" s="134">
        <f>'[1]Publikime AL'!D718</f>
        <v>910.71</v>
      </c>
      <c r="E591" s="134">
        <f>'[1]Publikime AL'!E718</f>
        <v>16.262576487777778</v>
      </c>
      <c r="I591" s="12"/>
    </row>
    <row r="592" spans="1:9" x14ac:dyDescent="0.25">
      <c r="A592" s="10"/>
      <c r="C592" s="133">
        <v>108</v>
      </c>
      <c r="D592" s="134">
        <f>'[1]Publikime AL'!D719</f>
        <v>937.19</v>
      </c>
      <c r="E592" s="134">
        <f>'[1]Publikime AL'!E719</f>
        <v>17.23092570777726</v>
      </c>
      <c r="I592" s="12"/>
    </row>
    <row r="593" spans="1:9" x14ac:dyDescent="0.25">
      <c r="A593" s="10"/>
      <c r="C593" s="133">
        <v>109</v>
      </c>
      <c r="D593" s="134">
        <f>'[1]Publikime AL'!D720</f>
        <v>920.48</v>
      </c>
      <c r="E593" s="134">
        <f>'[1]Publikime AL'!E720</f>
        <v>19.214638287777234</v>
      </c>
      <c r="I593" s="12"/>
    </row>
    <row r="594" spans="1:9" x14ac:dyDescent="0.25">
      <c r="A594" s="10"/>
      <c r="C594" s="133">
        <v>110</v>
      </c>
      <c r="D594" s="134">
        <f>'[1]Publikime AL'!D721</f>
        <v>945.17</v>
      </c>
      <c r="E594" s="134">
        <f>'[1]Publikime AL'!E721</f>
        <v>19.548041347777826</v>
      </c>
      <c r="I594" s="12"/>
    </row>
    <row r="595" spans="1:9" x14ac:dyDescent="0.25">
      <c r="A595" s="10"/>
      <c r="C595" s="133">
        <v>111</v>
      </c>
      <c r="D595" s="134">
        <f>'[1]Publikime AL'!D722</f>
        <v>942.94</v>
      </c>
      <c r="E595" s="134">
        <f>'[1]Publikime AL'!E722</f>
        <v>20.011227087778252</v>
      </c>
      <c r="I595" s="12"/>
    </row>
    <row r="596" spans="1:9" x14ac:dyDescent="0.25">
      <c r="A596" s="10"/>
      <c r="C596" s="133">
        <v>112</v>
      </c>
      <c r="D596" s="134">
        <f>'[1]Publikime AL'!D723</f>
        <v>908.38</v>
      </c>
      <c r="E596" s="134">
        <f>'[1]Publikime AL'!E723</f>
        <v>21.843133707777724</v>
      </c>
      <c r="I596" s="12"/>
    </row>
    <row r="597" spans="1:9" x14ac:dyDescent="0.25">
      <c r="A597" s="10"/>
      <c r="C597" s="133">
        <v>113</v>
      </c>
      <c r="D597" s="134">
        <f>'[1]Publikime AL'!D724</f>
        <v>909.39</v>
      </c>
      <c r="E597" s="134">
        <f>'[1]Publikime AL'!E724</f>
        <v>22.638105237777836</v>
      </c>
      <c r="I597" s="12"/>
    </row>
    <row r="598" spans="1:9" x14ac:dyDescent="0.25">
      <c r="A598" s="10"/>
      <c r="C598" s="133">
        <v>114</v>
      </c>
      <c r="D598" s="134">
        <f>'[1]Publikime AL'!D725</f>
        <v>958.44</v>
      </c>
      <c r="E598" s="134">
        <f>'[1]Publikime AL'!E725</f>
        <v>26.726152887778426</v>
      </c>
      <c r="I598" s="12"/>
    </row>
    <row r="599" spans="1:9" x14ac:dyDescent="0.25">
      <c r="A599" s="10"/>
      <c r="C599" s="133">
        <v>115</v>
      </c>
      <c r="D599" s="134">
        <f>'[1]Publikime AL'!D726</f>
        <v>994.98</v>
      </c>
      <c r="E599" s="134">
        <f>'[1]Publikime AL'!E726</f>
        <v>20.943122277777547</v>
      </c>
      <c r="I599" s="12"/>
    </row>
    <row r="600" spans="1:9" x14ac:dyDescent="0.25">
      <c r="A600" s="10"/>
      <c r="C600" s="133">
        <v>116</v>
      </c>
      <c r="D600" s="134">
        <f>'[1]Publikime AL'!D727</f>
        <v>1034.92</v>
      </c>
      <c r="E600" s="134">
        <f>'[1]Publikime AL'!E727</f>
        <v>18.3261959577776</v>
      </c>
      <c r="I600" s="12"/>
    </row>
    <row r="601" spans="1:9" x14ac:dyDescent="0.25">
      <c r="A601" s="10"/>
      <c r="C601" s="133">
        <v>117</v>
      </c>
      <c r="D601" s="134">
        <f>'[1]Publikime AL'!D728</f>
        <v>1055.3</v>
      </c>
      <c r="E601" s="134">
        <f>'[1]Publikime AL'!E728</f>
        <v>19.538464727778774</v>
      </c>
      <c r="I601" s="12"/>
    </row>
    <row r="602" spans="1:9" x14ac:dyDescent="0.25">
      <c r="A602" s="10"/>
      <c r="C602" s="133">
        <v>118</v>
      </c>
      <c r="D602" s="134">
        <f>'[1]Publikime AL'!D729</f>
        <v>1056.1400000000001</v>
      </c>
      <c r="E602" s="134">
        <f>'[1]Publikime AL'!E729</f>
        <v>18.21749264777759</v>
      </c>
      <c r="I602" s="12"/>
    </row>
    <row r="603" spans="1:9" x14ac:dyDescent="0.25">
      <c r="A603" s="10"/>
      <c r="C603" s="133">
        <v>119</v>
      </c>
      <c r="D603" s="134">
        <f>'[1]Publikime AL'!D730</f>
        <v>951.01</v>
      </c>
      <c r="E603" s="134">
        <f>'[1]Publikime AL'!E730</f>
        <v>27.440144437777917</v>
      </c>
      <c r="I603" s="12"/>
    </row>
    <row r="604" spans="1:9" x14ac:dyDescent="0.25">
      <c r="A604" s="10"/>
      <c r="C604" s="133">
        <v>120</v>
      </c>
      <c r="D604" s="134">
        <f>'[1]Publikime AL'!D731</f>
        <v>820.57</v>
      </c>
      <c r="E604" s="134">
        <f>'[1]Publikime AL'!E731</f>
        <v>27.933529357777616</v>
      </c>
      <c r="I604" s="12"/>
    </row>
    <row r="605" spans="1:9" x14ac:dyDescent="0.25">
      <c r="A605" s="10"/>
      <c r="C605" s="133">
        <v>121</v>
      </c>
      <c r="D605" s="134">
        <f>'[1]Publikime AL'!D732</f>
        <v>717.85</v>
      </c>
      <c r="E605" s="134">
        <f>'[1]Publikime AL'!E732</f>
        <v>14.519272437778227</v>
      </c>
      <c r="I605" s="12"/>
    </row>
    <row r="606" spans="1:9" x14ac:dyDescent="0.25">
      <c r="A606" s="10"/>
      <c r="C606" s="133">
        <v>122</v>
      </c>
      <c r="D606" s="134">
        <f>'[1]Publikime AL'!D733</f>
        <v>645.08000000000004</v>
      </c>
      <c r="E606" s="134">
        <f>'[1]Publikime AL'!E733</f>
        <v>12.691329247778071</v>
      </c>
      <c r="I606" s="12"/>
    </row>
    <row r="607" spans="1:9" x14ac:dyDescent="0.25">
      <c r="A607" s="10"/>
      <c r="C607" s="133">
        <v>123</v>
      </c>
      <c r="D607" s="134">
        <f>'[1]Publikime AL'!D734</f>
        <v>606.53</v>
      </c>
      <c r="E607" s="134">
        <f>'[1]Publikime AL'!E734</f>
        <v>13.131287067777635</v>
      </c>
      <c r="I607" s="12"/>
    </row>
    <row r="608" spans="1:9" x14ac:dyDescent="0.25">
      <c r="A608" s="10"/>
      <c r="C608" s="133">
        <v>124</v>
      </c>
      <c r="D608" s="134">
        <f>'[1]Publikime AL'!D735</f>
        <v>563.99</v>
      </c>
      <c r="E608" s="134">
        <f>'[1]Publikime AL'!E735</f>
        <v>12.377754237777935</v>
      </c>
      <c r="I608" s="12"/>
    </row>
    <row r="609" spans="1:9" ht="15.75" customHeight="1" x14ac:dyDescent="0.25">
      <c r="A609" s="10"/>
      <c r="C609" s="133">
        <v>125</v>
      </c>
      <c r="D609" s="134">
        <f>'[1]Publikime AL'!D736</f>
        <v>564.11</v>
      </c>
      <c r="E609" s="134">
        <f>'[1]Publikime AL'!E736</f>
        <v>12.753685117777991</v>
      </c>
      <c r="I609" s="12"/>
    </row>
    <row r="610" spans="1:9" x14ac:dyDescent="0.25">
      <c r="A610" s="10"/>
      <c r="C610" s="133">
        <v>126</v>
      </c>
      <c r="D610" s="134">
        <f>'[1]Publikime AL'!D737</f>
        <v>567.23</v>
      </c>
      <c r="E610" s="134">
        <f>'[1]Publikime AL'!E737</f>
        <v>12.984619327778091</v>
      </c>
      <c r="I610" s="12"/>
    </row>
    <row r="611" spans="1:9" x14ac:dyDescent="0.25">
      <c r="A611" s="10"/>
      <c r="C611" s="133">
        <v>127</v>
      </c>
      <c r="D611" s="134">
        <f>'[1]Publikime AL'!D738</f>
        <v>624.84</v>
      </c>
      <c r="E611" s="134">
        <f>'[1]Publikime AL'!E738</f>
        <v>15.24215378777842</v>
      </c>
      <c r="I611" s="12"/>
    </row>
    <row r="612" spans="1:9" x14ac:dyDescent="0.25">
      <c r="A612" s="10"/>
      <c r="C612" s="133">
        <v>128</v>
      </c>
      <c r="D612" s="134">
        <f>'[1]Publikime AL'!D739</f>
        <v>684.54</v>
      </c>
      <c r="E612" s="134">
        <f>'[1]Publikime AL'!E739</f>
        <v>23.147793717777631</v>
      </c>
      <c r="I612" s="12"/>
    </row>
    <row r="613" spans="1:9" x14ac:dyDescent="0.25">
      <c r="A613" s="10"/>
      <c r="C613" s="133">
        <v>129</v>
      </c>
      <c r="D613" s="134">
        <f>'[1]Publikime AL'!D740</f>
        <v>805.11</v>
      </c>
      <c r="E613" s="134">
        <f>'[1]Publikime AL'!E740</f>
        <v>26.099420347777823</v>
      </c>
      <c r="I613" s="12"/>
    </row>
    <row r="614" spans="1:9" x14ac:dyDescent="0.25">
      <c r="A614" s="10"/>
      <c r="C614" s="133">
        <v>130</v>
      </c>
      <c r="D614" s="134">
        <f>'[1]Publikime AL'!D741</f>
        <v>929.34</v>
      </c>
      <c r="E614" s="134">
        <f>'[1]Publikime AL'!E741</f>
        <v>26.36596579777779</v>
      </c>
      <c r="I614" s="12"/>
    </row>
    <row r="615" spans="1:9" x14ac:dyDescent="0.25">
      <c r="A615" s="10"/>
      <c r="C615" s="133">
        <v>131</v>
      </c>
      <c r="D615" s="134">
        <f>'[1]Publikime AL'!D742</f>
        <v>968.34</v>
      </c>
      <c r="E615" s="134">
        <f>'[1]Publikime AL'!E742</f>
        <v>27.713029257777634</v>
      </c>
      <c r="I615" s="12"/>
    </row>
    <row r="616" spans="1:9" x14ac:dyDescent="0.25">
      <c r="A616" s="10"/>
      <c r="C616" s="133">
        <v>132</v>
      </c>
      <c r="D616" s="134">
        <f>'[1]Publikime AL'!D743</f>
        <v>965.99</v>
      </c>
      <c r="E616" s="134">
        <f>'[1]Publikime AL'!E743</f>
        <v>31.282687637777371</v>
      </c>
      <c r="I616" s="12"/>
    </row>
    <row r="617" spans="1:9" x14ac:dyDescent="0.25">
      <c r="A617" s="10"/>
      <c r="C617" s="133">
        <v>133</v>
      </c>
      <c r="D617" s="134">
        <f>'[1]Publikime AL'!D744</f>
        <v>983.63</v>
      </c>
      <c r="E617" s="134">
        <f>'[1]Publikime AL'!E744</f>
        <v>28.961318087778636</v>
      </c>
      <c r="I617" s="12"/>
    </row>
    <row r="618" spans="1:9" x14ac:dyDescent="0.25">
      <c r="A618" s="10"/>
      <c r="C618" s="133">
        <v>134</v>
      </c>
      <c r="D618" s="134">
        <f>'[1]Publikime AL'!D745</f>
        <v>965.69</v>
      </c>
      <c r="E618" s="134">
        <f>'[1]Publikime AL'!E745</f>
        <v>23.784794107777088</v>
      </c>
      <c r="I618" s="12"/>
    </row>
    <row r="619" spans="1:9" x14ac:dyDescent="0.25">
      <c r="A619" s="10"/>
      <c r="C619" s="133">
        <v>135</v>
      </c>
      <c r="D619" s="134">
        <f>'[1]Publikime AL'!D746</f>
        <v>959.36</v>
      </c>
      <c r="E619" s="134">
        <f>'[1]Publikime AL'!E746</f>
        <v>20.958296197778282</v>
      </c>
      <c r="I619" s="12"/>
    </row>
    <row r="620" spans="1:9" x14ac:dyDescent="0.25">
      <c r="A620" s="10"/>
      <c r="C620" s="133">
        <v>136</v>
      </c>
      <c r="D620" s="134">
        <f>'[1]Publikime AL'!D747</f>
        <v>961.71</v>
      </c>
      <c r="E620" s="134">
        <f>'[1]Publikime AL'!E747</f>
        <v>18.75431182777811</v>
      </c>
      <c r="I620" s="12"/>
    </row>
    <row r="621" spans="1:9" x14ac:dyDescent="0.25">
      <c r="A621" s="10"/>
      <c r="C621" s="133">
        <v>137</v>
      </c>
      <c r="D621" s="134">
        <f>'[1]Publikime AL'!D748</f>
        <v>845.12</v>
      </c>
      <c r="E621" s="134">
        <f>'[1]Publikime AL'!E748</f>
        <v>18.506743327777485</v>
      </c>
      <c r="I621" s="12"/>
    </row>
    <row r="622" spans="1:9" x14ac:dyDescent="0.25">
      <c r="A622" s="10"/>
      <c r="C622" s="133">
        <v>138</v>
      </c>
      <c r="D622" s="134">
        <f>'[1]Publikime AL'!D749</f>
        <v>917.78</v>
      </c>
      <c r="E622" s="134">
        <f>'[1]Publikime AL'!E749</f>
        <v>22.274037717777219</v>
      </c>
      <c r="I622" s="12"/>
    </row>
    <row r="623" spans="1:9" x14ac:dyDescent="0.25">
      <c r="A623" s="10"/>
      <c r="C623" s="133">
        <v>139</v>
      </c>
      <c r="D623" s="134">
        <f>'[1]Publikime AL'!D750</f>
        <v>990.44</v>
      </c>
      <c r="E623" s="134">
        <f>'[1]Publikime AL'!E750</f>
        <v>18.597294767777157</v>
      </c>
      <c r="I623" s="12"/>
    </row>
    <row r="624" spans="1:9" x14ac:dyDescent="0.25">
      <c r="A624" s="10"/>
      <c r="C624" s="133">
        <v>140</v>
      </c>
      <c r="D624" s="134">
        <f>'[1]Publikime AL'!D751</f>
        <v>1034.32</v>
      </c>
      <c r="E624" s="134">
        <f>'[1]Publikime AL'!E751</f>
        <v>20.148826747776866</v>
      </c>
      <c r="I624" s="12"/>
    </row>
    <row r="625" spans="1:9" x14ac:dyDescent="0.25">
      <c r="A625" s="10"/>
      <c r="C625" s="133">
        <v>141</v>
      </c>
      <c r="D625" s="134">
        <f>'[1]Publikime AL'!D752</f>
        <v>1056.32</v>
      </c>
      <c r="E625" s="134">
        <f>'[1]Publikime AL'!E752</f>
        <v>20.009340827778487</v>
      </c>
      <c r="I625" s="12"/>
    </row>
    <row r="626" spans="1:9" x14ac:dyDescent="0.25">
      <c r="A626" s="10"/>
      <c r="C626" s="133">
        <v>142</v>
      </c>
      <c r="D626" s="134">
        <f>'[1]Publikime AL'!D753</f>
        <v>1078.26</v>
      </c>
      <c r="E626" s="134">
        <f>'[1]Publikime AL'!E753</f>
        <v>18.545709817778288</v>
      </c>
      <c r="I626" s="12"/>
    </row>
    <row r="627" spans="1:9" x14ac:dyDescent="0.25">
      <c r="A627" s="10"/>
      <c r="C627" s="133">
        <v>143</v>
      </c>
      <c r="D627" s="134">
        <f>'[1]Publikime AL'!D754</f>
        <v>972.79</v>
      </c>
      <c r="E627" s="134">
        <f>'[1]Publikime AL'!E754</f>
        <v>22.482542557777379</v>
      </c>
      <c r="I627" s="12"/>
    </row>
    <row r="628" spans="1:9" x14ac:dyDescent="0.25">
      <c r="A628" s="10"/>
      <c r="C628" s="133">
        <v>144</v>
      </c>
      <c r="D628" s="134">
        <f>'[1]Publikime AL'!D755</f>
        <v>826.13</v>
      </c>
      <c r="E628" s="134">
        <f>'[1]Publikime AL'!E755</f>
        <v>20.418408857777877</v>
      </c>
      <c r="I628" s="12"/>
    </row>
    <row r="629" spans="1:9" x14ac:dyDescent="0.25">
      <c r="A629" s="10"/>
      <c r="C629" s="133">
        <v>145</v>
      </c>
      <c r="D629" s="134">
        <f>'[1]Publikime AL'!D756</f>
        <v>726.22</v>
      </c>
      <c r="E629" s="134">
        <f>'[1]Publikime AL'!E756</f>
        <v>15.985976457778065</v>
      </c>
      <c r="I629" s="12"/>
    </row>
    <row r="630" spans="1:9" x14ac:dyDescent="0.25">
      <c r="A630" s="10"/>
      <c r="C630" s="133">
        <v>146</v>
      </c>
      <c r="D630" s="134">
        <f>'[1]Publikime AL'!D757</f>
        <v>656</v>
      </c>
      <c r="E630" s="134">
        <f>'[1]Publikime AL'!E757</f>
        <v>13.966939277777783</v>
      </c>
      <c r="I630" s="12"/>
    </row>
    <row r="631" spans="1:9" x14ac:dyDescent="0.25">
      <c r="A631" s="10"/>
      <c r="C631" s="133">
        <v>147</v>
      </c>
      <c r="D631" s="134">
        <f>'[1]Publikime AL'!D758</f>
        <v>617.75</v>
      </c>
      <c r="E631" s="134">
        <f>'[1]Publikime AL'!E758</f>
        <v>13.216094717777992</v>
      </c>
      <c r="I631" s="12"/>
    </row>
    <row r="632" spans="1:9" x14ac:dyDescent="0.25">
      <c r="A632" s="10"/>
      <c r="C632" s="133">
        <v>148</v>
      </c>
      <c r="D632" s="134">
        <f>'[1]Publikime AL'!D759</f>
        <v>596.94000000000005</v>
      </c>
      <c r="E632" s="134">
        <f>'[1]Publikime AL'!E759</f>
        <v>13.357306007778107</v>
      </c>
      <c r="I632" s="12"/>
    </row>
    <row r="633" spans="1:9" x14ac:dyDescent="0.25">
      <c r="A633" s="10"/>
      <c r="C633" s="133">
        <v>149</v>
      </c>
      <c r="D633" s="134">
        <f>'[1]Publikime AL'!D760</f>
        <v>593.78</v>
      </c>
      <c r="E633" s="134">
        <f>'[1]Publikime AL'!E760</f>
        <v>13.486955797778023</v>
      </c>
      <c r="I633" s="12"/>
    </row>
    <row r="634" spans="1:9" x14ac:dyDescent="0.25">
      <c r="A634" s="10"/>
      <c r="C634" s="133">
        <v>150</v>
      </c>
      <c r="D634" s="134">
        <f>'[1]Publikime AL'!D761</f>
        <v>618.11</v>
      </c>
      <c r="E634" s="134">
        <f>'[1]Publikime AL'!E761</f>
        <v>13.009057497778258</v>
      </c>
      <c r="I634" s="12"/>
    </row>
    <row r="635" spans="1:9" x14ac:dyDescent="0.25">
      <c r="A635" s="10"/>
      <c r="C635" s="133">
        <v>151</v>
      </c>
      <c r="D635" s="134">
        <f>'[1]Publikime AL'!D762</f>
        <v>693.4</v>
      </c>
      <c r="E635" s="134">
        <f>'[1]Publikime AL'!E762</f>
        <v>14.732554547777568</v>
      </c>
      <c r="I635" s="12"/>
    </row>
    <row r="636" spans="1:9" x14ac:dyDescent="0.25">
      <c r="A636" s="10"/>
      <c r="C636" s="133">
        <v>152</v>
      </c>
      <c r="D636" s="134">
        <f>'[1]Publikime AL'!D763</f>
        <v>803.8</v>
      </c>
      <c r="E636" s="134">
        <f>'[1]Publikime AL'!E763</f>
        <v>18.126831447777704</v>
      </c>
      <c r="I636" s="12"/>
    </row>
    <row r="637" spans="1:9" x14ac:dyDescent="0.25">
      <c r="A637" s="10"/>
      <c r="C637" s="133">
        <v>153</v>
      </c>
      <c r="D637" s="134">
        <f>'[1]Publikime AL'!D764</f>
        <v>892.91</v>
      </c>
      <c r="E637" s="134">
        <f>'[1]Publikime AL'!E764</f>
        <v>22.446908517778184</v>
      </c>
      <c r="I637" s="12"/>
    </row>
    <row r="638" spans="1:9" x14ac:dyDescent="0.25">
      <c r="A638" s="10"/>
      <c r="C638" s="133">
        <v>154</v>
      </c>
      <c r="D638" s="134">
        <f>'[1]Publikime AL'!D765</f>
        <v>918.82</v>
      </c>
      <c r="E638" s="134">
        <f>'[1]Publikime AL'!E765</f>
        <v>24.703242317777494</v>
      </c>
      <c r="I638" s="12"/>
    </row>
    <row r="639" spans="1:9" x14ac:dyDescent="0.25">
      <c r="A639" s="10"/>
      <c r="C639" s="133">
        <v>155</v>
      </c>
      <c r="D639" s="134">
        <f>'[1]Publikime AL'!D766</f>
        <v>908.09</v>
      </c>
      <c r="E639" s="134">
        <f>'[1]Publikime AL'!E766</f>
        <v>27.442497697777753</v>
      </c>
      <c r="I639" s="12"/>
    </row>
    <row r="640" spans="1:9" x14ac:dyDescent="0.25">
      <c r="A640" s="10"/>
      <c r="C640" s="133">
        <v>156</v>
      </c>
      <c r="D640" s="134">
        <f>'[1]Publikime AL'!D767</f>
        <v>935.84</v>
      </c>
      <c r="E640" s="134">
        <f>'[1]Publikime AL'!E767</f>
        <v>29.784795697777326</v>
      </c>
      <c r="I640" s="12"/>
    </row>
    <row r="641" spans="1:9" x14ac:dyDescent="0.25">
      <c r="A641" s="10"/>
      <c r="C641" s="133">
        <v>157</v>
      </c>
      <c r="D641" s="134">
        <f>'[1]Publikime AL'!D768</f>
        <v>967.75</v>
      </c>
      <c r="E641" s="134">
        <f>'[1]Publikime AL'!E768</f>
        <v>28.730684447778003</v>
      </c>
      <c r="I641" s="12"/>
    </row>
    <row r="642" spans="1:9" x14ac:dyDescent="0.25">
      <c r="A642" s="10"/>
      <c r="C642" s="133">
        <v>158</v>
      </c>
      <c r="D642" s="134">
        <f>'[1]Publikime AL'!D769</f>
        <v>999.57</v>
      </c>
      <c r="E642" s="134">
        <f>'[1]Publikime AL'!E769</f>
        <v>23.640712657777613</v>
      </c>
      <c r="I642" s="12"/>
    </row>
    <row r="643" spans="1:9" x14ac:dyDescent="0.25">
      <c r="A643" s="10"/>
      <c r="C643" s="133">
        <v>159</v>
      </c>
      <c r="D643" s="134">
        <f>'[1]Publikime AL'!D770</f>
        <v>995.55</v>
      </c>
      <c r="E643" s="134">
        <f>'[1]Publikime AL'!E770</f>
        <v>22.26627251777677</v>
      </c>
      <c r="I643" s="12"/>
    </row>
    <row r="644" spans="1:9" x14ac:dyDescent="0.25">
      <c r="A644" s="10"/>
      <c r="C644" s="133">
        <v>160</v>
      </c>
      <c r="D644" s="134">
        <f>'[1]Publikime AL'!D771</f>
        <v>993.02</v>
      </c>
      <c r="E644" s="134">
        <f>'[1]Publikime AL'!E771</f>
        <v>17.599854977777795</v>
      </c>
      <c r="I644" s="12"/>
    </row>
    <row r="645" spans="1:9" x14ac:dyDescent="0.25">
      <c r="A645" s="10"/>
      <c r="C645" s="133">
        <v>161</v>
      </c>
      <c r="D645" s="134">
        <f>'[1]Publikime AL'!D772</f>
        <v>998.93</v>
      </c>
      <c r="E645" s="134">
        <f>'[1]Publikime AL'!E772</f>
        <v>20.15647603777802</v>
      </c>
      <c r="I645" s="12"/>
    </row>
    <row r="646" spans="1:9" x14ac:dyDescent="0.25">
      <c r="A646" s="10"/>
      <c r="C646" s="133">
        <v>162</v>
      </c>
      <c r="D646" s="134">
        <f>'[1]Publikime AL'!D773</f>
        <v>1032.04</v>
      </c>
      <c r="E646" s="134">
        <f>'[1]Publikime AL'!E773</f>
        <v>19.829566267777864</v>
      </c>
      <c r="I646" s="12"/>
    </row>
    <row r="647" spans="1:9" x14ac:dyDescent="0.25">
      <c r="A647" s="10"/>
      <c r="C647" s="133">
        <v>163</v>
      </c>
      <c r="D647" s="134">
        <f>'[1]Publikime AL'!D774</f>
        <v>1075.03</v>
      </c>
      <c r="E647" s="134">
        <f>'[1]Publikime AL'!E774</f>
        <v>20.819001647777441</v>
      </c>
      <c r="I647" s="12"/>
    </row>
    <row r="648" spans="1:9" x14ac:dyDescent="0.25">
      <c r="A648" s="10"/>
      <c r="C648" s="133">
        <v>164</v>
      </c>
      <c r="D648" s="134">
        <f>'[1]Publikime AL'!D775</f>
        <v>1062.5</v>
      </c>
      <c r="E648" s="134">
        <f>'[1]Publikime AL'!E775</f>
        <v>17.5760397877782</v>
      </c>
      <c r="I648" s="12"/>
    </row>
    <row r="649" spans="1:9" x14ac:dyDescent="0.25">
      <c r="A649" s="10"/>
      <c r="C649" s="133">
        <v>165</v>
      </c>
      <c r="D649" s="134">
        <f>'[1]Publikime AL'!D776</f>
        <v>1059.5899999999999</v>
      </c>
      <c r="E649" s="134">
        <f>'[1]Publikime AL'!E776</f>
        <v>16.790135197778</v>
      </c>
      <c r="I649" s="12"/>
    </row>
    <row r="650" spans="1:9" x14ac:dyDescent="0.25">
      <c r="A650" s="10"/>
      <c r="C650" s="133">
        <v>166</v>
      </c>
      <c r="D650" s="134">
        <f>'[1]Publikime AL'!D777</f>
        <v>1062.78</v>
      </c>
      <c r="E650" s="134">
        <f>'[1]Publikime AL'!E777</f>
        <v>16.43669237777749</v>
      </c>
      <c r="I650" s="12"/>
    </row>
    <row r="651" spans="1:9" x14ac:dyDescent="0.25">
      <c r="A651" s="10"/>
      <c r="C651" s="133">
        <v>167</v>
      </c>
      <c r="D651" s="134">
        <f>'[1]Publikime AL'!D778</f>
        <v>969.19</v>
      </c>
      <c r="E651" s="134">
        <f>'[1]Publikime AL'!E778</f>
        <v>20.551029517777806</v>
      </c>
      <c r="I651" s="12"/>
    </row>
    <row r="652" spans="1:9" x14ac:dyDescent="0.25">
      <c r="A652" s="10"/>
      <c r="C652" s="135">
        <v>168</v>
      </c>
      <c r="D652" s="134">
        <f>'[1]Publikime AL'!D779</f>
        <v>828.51</v>
      </c>
      <c r="E652" s="134">
        <f>'[1]Publikime AL'!E779</f>
        <v>17.585468977777396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f>'[1]Publikime AL'!D812</f>
        <v>22000</v>
      </c>
      <c r="E657" s="141">
        <f>'[1]Publikime AL'!E812</f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f>'[1]Publikime AL'!D813</f>
        <v>21000</v>
      </c>
      <c r="E658" s="141">
        <f>'[1]Publikime AL'!E813</f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f>'[1]Publikime AL'!D814</f>
        <v>20000</v>
      </c>
      <c r="E659" s="141">
        <f>'[1]Publikime AL'!E814</f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f>'[1]Publikime AL'!D815</f>
        <v>19000</v>
      </c>
      <c r="E660" s="141">
        <f>'[1]Publikime AL'!E815</f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f>'[1]Publikime AL'!D816</f>
        <v>19000</v>
      </c>
      <c r="E661" s="141">
        <f>'[1]Publikime AL'!E816</f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f>'[1]Publikime AL'!D817</f>
        <v>19000</v>
      </c>
      <c r="E662" s="141">
        <f>'[1]Publikime AL'!E817</f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f>'[1]Publikime AL'!D818</f>
        <v>20000</v>
      </c>
      <c r="E663" s="141">
        <f>'[1]Publikime AL'!E818</f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f>'[1]Publikime AL'!D819</f>
        <v>20000</v>
      </c>
      <c r="E664" s="141">
        <f>'[1]Publikime AL'!E819</f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f>'[1]Publikime AL'!D820</f>
        <v>19000</v>
      </c>
      <c r="E665" s="141">
        <f>'[1]Publikime AL'!E820</f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f>'[1]Publikime AL'!D821</f>
        <v>20000</v>
      </c>
      <c r="E666" s="141">
        <f>'[1]Publikime AL'!E821</f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f>'[1]Publikime AL'!D822</f>
        <v>21000</v>
      </c>
      <c r="E667" s="141">
        <f>'[1]Publikime AL'!E822</f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f>'[1]Publikime AL'!D823</f>
        <v>22000</v>
      </c>
      <c r="E668" s="141">
        <f>'[1]Publikime AL'!E823</f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tr">
        <f>'[1]W-1'!B217</f>
        <v>21/07/2025</v>
      </c>
      <c r="C672" s="169" t="str">
        <f>'[1]W-1'!C217</f>
        <v>22/07/2025</v>
      </c>
      <c r="D672" s="169" t="str">
        <f>'[1]W-1'!D217</f>
        <v>23/07/2025</v>
      </c>
      <c r="E672" s="169" t="str">
        <f>'[1]W-1'!E217</f>
        <v>24/07/2025</v>
      </c>
      <c r="F672" s="169" t="str">
        <f>'[1]W-1'!F217</f>
        <v>25/07/2025</v>
      </c>
      <c r="G672" s="169" t="str">
        <f>'[1]W-1'!G217</f>
        <v>26/07/2025</v>
      </c>
      <c r="H672" s="169" t="str">
        <f>'[1]W-1'!H217</f>
        <v>27/07/2025</v>
      </c>
      <c r="I672" s="131"/>
    </row>
    <row r="673" spans="1:9" x14ac:dyDescent="0.25">
      <c r="A673" s="20" t="s">
        <v>11</v>
      </c>
      <c r="B673" s="19">
        <f>'[1]W-1'!B218</f>
        <v>11</v>
      </c>
      <c r="C673" s="19">
        <f>'[1]W-1'!C218</f>
        <v>11</v>
      </c>
      <c r="D673" s="19">
        <f>'[1]W-1'!D218</f>
        <v>11</v>
      </c>
      <c r="E673" s="19">
        <f>'[1]W-1'!E218</f>
        <v>11</v>
      </c>
      <c r="F673" s="19">
        <f>'[1]W-1'!F218</f>
        <v>11</v>
      </c>
      <c r="G673" s="19">
        <f>'[1]W-1'!G218</f>
        <v>11</v>
      </c>
      <c r="H673" s="19">
        <f>'[1]W-1'!H218</f>
        <v>11</v>
      </c>
      <c r="I673" s="131"/>
    </row>
    <row r="674" spans="1:9" x14ac:dyDescent="0.25">
      <c r="A674" s="20" t="s">
        <v>12</v>
      </c>
      <c r="B674" s="19">
        <f>'[1]W-1'!B219</f>
        <v>28</v>
      </c>
      <c r="C674" s="19">
        <f>'[1]W-1'!C219</f>
        <v>28</v>
      </c>
      <c r="D674" s="19">
        <f>'[1]W-1'!D219</f>
        <v>28</v>
      </c>
      <c r="E674" s="19">
        <f>'[1]W-1'!E219</f>
        <v>28</v>
      </c>
      <c r="F674" s="19">
        <f>'[1]W-1'!F219</f>
        <v>28</v>
      </c>
      <c r="G674" s="19">
        <f>'[1]W-1'!G219</f>
        <v>28</v>
      </c>
      <c r="H674" s="19">
        <f>'[1]W-1'!H219</f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Props1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