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CC44E7A7-9190-4C67-A144-F6C8064188E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4" i="2" l="1"/>
  <c r="G674" i="2"/>
  <c r="F674" i="2"/>
  <c r="E674" i="2"/>
  <c r="D674" i="2"/>
  <c r="C674" i="2"/>
  <c r="B674" i="2"/>
  <c r="H673" i="2"/>
  <c r="G673" i="2"/>
  <c r="F673" i="2"/>
  <c r="E673" i="2"/>
  <c r="D673" i="2"/>
  <c r="C673" i="2"/>
  <c r="B673" i="2"/>
  <c r="H672" i="2"/>
  <c r="G672" i="2"/>
  <c r="F672" i="2"/>
  <c r="E672" i="2"/>
  <c r="D672" i="2"/>
  <c r="C672" i="2"/>
  <c r="B672" i="2"/>
  <c r="E668" i="2"/>
  <c r="D668" i="2"/>
  <c r="E667" i="2"/>
  <c r="D667" i="2"/>
  <c r="E666" i="2"/>
  <c r="D666" i="2"/>
  <c r="E665" i="2"/>
  <c r="D665" i="2"/>
  <c r="E664" i="2"/>
  <c r="D664" i="2"/>
  <c r="E663" i="2"/>
  <c r="D663" i="2"/>
  <c r="E662" i="2"/>
  <c r="D662" i="2"/>
  <c r="E661" i="2"/>
  <c r="D661" i="2"/>
  <c r="E660" i="2"/>
  <c r="D660" i="2"/>
  <c r="E659" i="2"/>
  <c r="D659" i="2"/>
  <c r="E658" i="2"/>
  <c r="D658" i="2"/>
  <c r="E657" i="2"/>
  <c r="D657" i="2"/>
  <c r="E652" i="2"/>
  <c r="D652" i="2"/>
  <c r="E651" i="2"/>
  <c r="D651" i="2"/>
  <c r="E650" i="2"/>
  <c r="D650" i="2"/>
  <c r="E649" i="2"/>
  <c r="D649" i="2"/>
  <c r="E648" i="2"/>
  <c r="D648" i="2"/>
  <c r="E647" i="2"/>
  <c r="D647" i="2"/>
  <c r="E646" i="2"/>
  <c r="D646" i="2"/>
  <c r="E645" i="2"/>
  <c r="D645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92" i="2"/>
  <c r="D592" i="2"/>
  <c r="E591" i="2"/>
  <c r="D591" i="2"/>
  <c r="E590" i="2"/>
  <c r="D590" i="2"/>
  <c r="E589" i="2"/>
  <c r="D589" i="2"/>
  <c r="E588" i="2"/>
  <c r="D588" i="2"/>
  <c r="E587" i="2"/>
  <c r="D587" i="2"/>
  <c r="E586" i="2"/>
  <c r="D586" i="2"/>
  <c r="E585" i="2"/>
  <c r="D585" i="2"/>
  <c r="E584" i="2"/>
  <c r="D584" i="2"/>
  <c r="E583" i="2"/>
  <c r="D583" i="2"/>
  <c r="E582" i="2"/>
  <c r="D582" i="2"/>
  <c r="E581" i="2"/>
  <c r="D581" i="2"/>
  <c r="E580" i="2"/>
  <c r="D580" i="2"/>
  <c r="E579" i="2"/>
  <c r="D579" i="2"/>
  <c r="E578" i="2"/>
  <c r="D578" i="2"/>
  <c r="E577" i="2"/>
  <c r="D577" i="2"/>
  <c r="E576" i="2"/>
  <c r="D576" i="2"/>
  <c r="E575" i="2"/>
  <c r="D575" i="2"/>
  <c r="E574" i="2"/>
  <c r="D574" i="2"/>
  <c r="E573" i="2"/>
  <c r="D573" i="2"/>
  <c r="E572" i="2"/>
  <c r="D572" i="2"/>
  <c r="E571" i="2"/>
  <c r="D571" i="2"/>
  <c r="E570" i="2"/>
  <c r="D570" i="2"/>
  <c r="E569" i="2"/>
  <c r="D569" i="2"/>
  <c r="E568" i="2"/>
  <c r="D568" i="2"/>
  <c r="E567" i="2"/>
  <c r="D567" i="2"/>
  <c r="E566" i="2"/>
  <c r="D566" i="2"/>
  <c r="E565" i="2"/>
  <c r="D565" i="2"/>
  <c r="E564" i="2"/>
  <c r="D564" i="2"/>
  <c r="E563" i="2"/>
  <c r="D563" i="2"/>
  <c r="E562" i="2"/>
  <c r="D562" i="2"/>
  <c r="E561" i="2"/>
  <c r="D561" i="2"/>
  <c r="E560" i="2"/>
  <c r="D560" i="2"/>
  <c r="E559" i="2"/>
  <c r="D559" i="2"/>
  <c r="E558" i="2"/>
  <c r="D558" i="2"/>
  <c r="E557" i="2"/>
  <c r="D557" i="2"/>
  <c r="E556" i="2"/>
  <c r="D556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85" i="2"/>
  <c r="D485" i="2"/>
  <c r="H454" i="2"/>
  <c r="G454" i="2"/>
  <c r="F454" i="2"/>
  <c r="E454" i="2"/>
  <c r="D454" i="2"/>
  <c r="C454" i="2"/>
  <c r="B454" i="2"/>
  <c r="H453" i="2"/>
  <c r="G453" i="2"/>
  <c r="F453" i="2"/>
  <c r="E453" i="2"/>
  <c r="D453" i="2"/>
  <c r="C453" i="2"/>
  <c r="B453" i="2"/>
  <c r="H452" i="2"/>
  <c r="G452" i="2"/>
  <c r="F452" i="2"/>
  <c r="E452" i="2"/>
  <c r="D452" i="2"/>
  <c r="C452" i="2"/>
  <c r="B452" i="2"/>
  <c r="H451" i="2"/>
  <c r="G451" i="2"/>
  <c r="F451" i="2"/>
  <c r="E451" i="2"/>
  <c r="D451" i="2"/>
  <c r="C451" i="2"/>
  <c r="B451" i="2"/>
  <c r="H450" i="2"/>
  <c r="G450" i="2"/>
  <c r="F450" i="2"/>
  <c r="E450" i="2"/>
  <c r="D450" i="2"/>
  <c r="C450" i="2"/>
  <c r="B450" i="2"/>
  <c r="H449" i="2"/>
  <c r="G449" i="2"/>
  <c r="F449" i="2"/>
  <c r="E449" i="2"/>
  <c r="D449" i="2"/>
  <c r="C449" i="2"/>
  <c r="B449" i="2"/>
  <c r="H448" i="2"/>
  <c r="G448" i="2"/>
  <c r="F448" i="2"/>
  <c r="E448" i="2"/>
  <c r="D448" i="2"/>
  <c r="C448" i="2"/>
  <c r="B448" i="2"/>
  <c r="H447" i="2"/>
  <c r="G447" i="2"/>
  <c r="F447" i="2"/>
  <c r="E447" i="2"/>
  <c r="D447" i="2"/>
  <c r="C447" i="2"/>
  <c r="B447" i="2"/>
  <c r="H446" i="2"/>
  <c r="G446" i="2"/>
  <c r="F446" i="2"/>
  <c r="E446" i="2"/>
  <c r="D446" i="2"/>
  <c r="C446" i="2"/>
  <c r="B446" i="2"/>
  <c r="H445" i="2"/>
  <c r="G445" i="2"/>
  <c r="F445" i="2"/>
  <c r="E445" i="2"/>
  <c r="D445" i="2"/>
  <c r="C445" i="2"/>
  <c r="B445" i="2"/>
  <c r="H444" i="2"/>
  <c r="G444" i="2"/>
  <c r="F444" i="2"/>
  <c r="E444" i="2"/>
  <c r="D444" i="2"/>
  <c r="C444" i="2"/>
  <c r="B444" i="2"/>
  <c r="H443" i="2"/>
  <c r="G443" i="2"/>
  <c r="F443" i="2"/>
  <c r="E443" i="2"/>
  <c r="D443" i="2"/>
  <c r="C443" i="2"/>
  <c r="B443" i="2"/>
  <c r="H442" i="2"/>
  <c r="G442" i="2"/>
  <c r="F442" i="2"/>
  <c r="E442" i="2"/>
  <c r="D442" i="2"/>
  <c r="C442" i="2"/>
  <c r="B442" i="2"/>
  <c r="H441" i="2"/>
  <c r="G441" i="2"/>
  <c r="F441" i="2"/>
  <c r="E441" i="2"/>
  <c r="D441" i="2"/>
  <c r="C441" i="2"/>
  <c r="B441" i="2"/>
  <c r="H440" i="2"/>
  <c r="G440" i="2"/>
  <c r="F440" i="2"/>
  <c r="E440" i="2"/>
  <c r="D440" i="2"/>
  <c r="C440" i="2"/>
  <c r="B440" i="2"/>
  <c r="H439" i="2"/>
  <c r="G439" i="2"/>
  <c r="F439" i="2"/>
  <c r="E439" i="2"/>
  <c r="D439" i="2"/>
  <c r="C439" i="2"/>
  <c r="B439" i="2"/>
  <c r="H438" i="2"/>
  <c r="G438" i="2"/>
  <c r="F438" i="2"/>
  <c r="E438" i="2"/>
  <c r="D438" i="2"/>
  <c r="C438" i="2"/>
  <c r="B438" i="2"/>
  <c r="H437" i="2"/>
  <c r="G437" i="2"/>
  <c r="F437" i="2"/>
  <c r="E437" i="2"/>
  <c r="D437" i="2"/>
  <c r="C437" i="2"/>
  <c r="B437" i="2"/>
  <c r="H436" i="2"/>
  <c r="G436" i="2"/>
  <c r="F436" i="2"/>
  <c r="E436" i="2"/>
  <c r="D436" i="2"/>
  <c r="C436" i="2"/>
  <c r="B436" i="2"/>
  <c r="H435" i="2"/>
  <c r="G435" i="2"/>
  <c r="F435" i="2"/>
  <c r="E435" i="2"/>
  <c r="D435" i="2"/>
  <c r="C435" i="2"/>
  <c r="B435" i="2"/>
  <c r="H434" i="2"/>
  <c r="G434" i="2"/>
  <c r="F434" i="2"/>
  <c r="E434" i="2"/>
  <c r="D434" i="2"/>
  <c r="C434" i="2"/>
  <c r="B434" i="2"/>
  <c r="H433" i="2"/>
  <c r="G433" i="2"/>
  <c r="F433" i="2"/>
  <c r="E433" i="2"/>
  <c r="D433" i="2"/>
  <c r="C433" i="2"/>
  <c r="B433" i="2"/>
  <c r="H432" i="2"/>
  <c r="G432" i="2"/>
  <c r="F432" i="2"/>
  <c r="E432" i="2"/>
  <c r="D432" i="2"/>
  <c r="C432" i="2"/>
  <c r="B432" i="2"/>
  <c r="H431" i="2"/>
  <c r="G431" i="2"/>
  <c r="F431" i="2"/>
  <c r="E431" i="2"/>
  <c r="D431" i="2"/>
  <c r="C431" i="2"/>
  <c r="B431" i="2"/>
  <c r="H430" i="2"/>
  <c r="G430" i="2"/>
  <c r="F430" i="2"/>
  <c r="E430" i="2"/>
  <c r="D430" i="2"/>
  <c r="C430" i="2"/>
  <c r="B430" i="2"/>
  <c r="H422" i="2"/>
  <c r="H420" i="2"/>
  <c r="I411" i="2"/>
  <c r="H411" i="2"/>
  <c r="G411" i="2"/>
  <c r="F411" i="2"/>
  <c r="E411" i="2"/>
  <c r="D411" i="2"/>
  <c r="C411" i="2"/>
  <c r="B411" i="2"/>
  <c r="I410" i="2"/>
  <c r="H410" i="2"/>
  <c r="G410" i="2"/>
  <c r="F410" i="2"/>
  <c r="E410" i="2"/>
  <c r="D410" i="2"/>
  <c r="C410" i="2"/>
  <c r="B410" i="2"/>
  <c r="I409" i="2"/>
  <c r="H409" i="2"/>
  <c r="G409" i="2"/>
  <c r="F409" i="2"/>
  <c r="E409" i="2"/>
  <c r="D409" i="2"/>
  <c r="C409" i="2"/>
  <c r="B409" i="2"/>
  <c r="I408" i="2"/>
  <c r="H408" i="2"/>
  <c r="G408" i="2"/>
  <c r="F408" i="2"/>
  <c r="E408" i="2"/>
  <c r="D408" i="2"/>
  <c r="C408" i="2"/>
  <c r="B408" i="2"/>
  <c r="I407" i="2"/>
  <c r="H407" i="2"/>
  <c r="G407" i="2"/>
  <c r="F407" i="2"/>
  <c r="E407" i="2"/>
  <c r="D407" i="2"/>
  <c r="C407" i="2"/>
  <c r="B407" i="2"/>
  <c r="I406" i="2"/>
  <c r="H406" i="2"/>
  <c r="G406" i="2"/>
  <c r="F406" i="2"/>
  <c r="E406" i="2"/>
  <c r="D406" i="2"/>
  <c r="C406" i="2"/>
  <c r="B406" i="2"/>
  <c r="I405" i="2"/>
  <c r="H405" i="2"/>
  <c r="G405" i="2"/>
  <c r="F405" i="2"/>
  <c r="E405" i="2"/>
  <c r="D405" i="2"/>
  <c r="C405" i="2"/>
  <c r="B405" i="2"/>
  <c r="I404" i="2"/>
  <c r="H404" i="2"/>
  <c r="G404" i="2"/>
  <c r="F404" i="2"/>
  <c r="E404" i="2"/>
  <c r="D404" i="2"/>
  <c r="C404" i="2"/>
  <c r="B404" i="2"/>
  <c r="I403" i="2"/>
  <c r="H403" i="2"/>
  <c r="G403" i="2"/>
  <c r="F403" i="2"/>
  <c r="E403" i="2"/>
  <c r="D403" i="2"/>
  <c r="C403" i="2"/>
  <c r="B403" i="2"/>
  <c r="I402" i="2"/>
  <c r="H402" i="2"/>
  <c r="G402" i="2"/>
  <c r="F402" i="2"/>
  <c r="E402" i="2"/>
  <c r="D402" i="2"/>
  <c r="C402" i="2"/>
  <c r="B402" i="2"/>
  <c r="I401" i="2"/>
  <c r="H401" i="2"/>
  <c r="G401" i="2"/>
  <c r="F401" i="2"/>
  <c r="E401" i="2"/>
  <c r="D401" i="2"/>
  <c r="C401" i="2"/>
  <c r="B401" i="2"/>
  <c r="I400" i="2"/>
  <c r="H400" i="2"/>
  <c r="G400" i="2"/>
  <c r="F400" i="2"/>
  <c r="E400" i="2"/>
  <c r="D400" i="2"/>
  <c r="C400" i="2"/>
  <c r="B400" i="2"/>
  <c r="I399" i="2"/>
  <c r="H399" i="2"/>
  <c r="G399" i="2"/>
  <c r="F399" i="2"/>
  <c r="E399" i="2"/>
  <c r="D399" i="2"/>
  <c r="C399" i="2"/>
  <c r="B399" i="2"/>
  <c r="I398" i="2"/>
  <c r="H398" i="2"/>
  <c r="G398" i="2"/>
  <c r="F398" i="2"/>
  <c r="E398" i="2"/>
  <c r="D398" i="2"/>
  <c r="C398" i="2"/>
  <c r="B398" i="2"/>
  <c r="I397" i="2"/>
  <c r="H397" i="2"/>
  <c r="G397" i="2"/>
  <c r="F397" i="2"/>
  <c r="E397" i="2"/>
  <c r="D397" i="2"/>
  <c r="C397" i="2"/>
  <c r="B397" i="2"/>
  <c r="I396" i="2"/>
  <c r="H396" i="2"/>
  <c r="G396" i="2"/>
  <c r="F396" i="2"/>
  <c r="E396" i="2"/>
  <c r="D396" i="2"/>
  <c r="C396" i="2"/>
  <c r="B396" i="2"/>
  <c r="I395" i="2"/>
  <c r="H395" i="2"/>
  <c r="G395" i="2"/>
  <c r="F395" i="2"/>
  <c r="E395" i="2"/>
  <c r="D395" i="2"/>
  <c r="C395" i="2"/>
  <c r="B395" i="2"/>
  <c r="I394" i="2"/>
  <c r="H394" i="2"/>
  <c r="G394" i="2"/>
  <c r="F394" i="2"/>
  <c r="E394" i="2"/>
  <c r="D394" i="2"/>
  <c r="C394" i="2"/>
  <c r="B394" i="2"/>
  <c r="I393" i="2"/>
  <c r="H393" i="2"/>
  <c r="G393" i="2"/>
  <c r="F393" i="2"/>
  <c r="E393" i="2"/>
  <c r="D393" i="2"/>
  <c r="C393" i="2"/>
  <c r="B393" i="2"/>
  <c r="I392" i="2"/>
  <c r="I417" i="2" s="1"/>
  <c r="H392" i="2"/>
  <c r="H417" i="2" s="1"/>
  <c r="G392" i="2"/>
  <c r="F392" i="2"/>
  <c r="E392" i="2"/>
  <c r="D392" i="2"/>
  <c r="C392" i="2"/>
  <c r="B392" i="2"/>
  <c r="I391" i="2"/>
  <c r="H391" i="2"/>
  <c r="G391" i="2"/>
  <c r="F391" i="2"/>
  <c r="E391" i="2"/>
  <c r="D391" i="2"/>
  <c r="C391" i="2"/>
  <c r="B391" i="2"/>
  <c r="I390" i="2"/>
  <c r="H390" i="2"/>
  <c r="G390" i="2"/>
  <c r="F390" i="2"/>
  <c r="E390" i="2"/>
  <c r="D390" i="2"/>
  <c r="C390" i="2"/>
  <c r="B390" i="2"/>
  <c r="I389" i="2"/>
  <c r="H389" i="2"/>
  <c r="G389" i="2"/>
  <c r="G417" i="2" s="1"/>
  <c r="F389" i="2"/>
  <c r="F417" i="2" s="1"/>
  <c r="E389" i="2"/>
  <c r="E417" i="2" s="1"/>
  <c r="D389" i="2"/>
  <c r="D417" i="2" s="1"/>
  <c r="C389" i="2"/>
  <c r="C417" i="2" s="1"/>
  <c r="B389" i="2"/>
  <c r="B417" i="2" s="1"/>
  <c r="I388" i="2"/>
  <c r="H388" i="2"/>
  <c r="G388" i="2"/>
  <c r="F388" i="2"/>
  <c r="E388" i="2"/>
  <c r="D388" i="2"/>
  <c r="C388" i="2"/>
  <c r="B388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G278" i="2"/>
  <c r="F278" i="2"/>
  <c r="E278" i="2"/>
  <c r="D278" i="2"/>
  <c r="C278" i="2"/>
  <c r="B278" i="2"/>
  <c r="G277" i="2"/>
  <c r="F277" i="2"/>
  <c r="E277" i="2"/>
  <c r="D277" i="2"/>
  <c r="C277" i="2"/>
  <c r="B277" i="2"/>
  <c r="G276" i="2"/>
  <c r="F276" i="2"/>
  <c r="E276" i="2"/>
  <c r="D276" i="2"/>
  <c r="C276" i="2"/>
  <c r="B276" i="2"/>
  <c r="G275" i="2"/>
  <c r="F275" i="2"/>
  <c r="E275" i="2"/>
  <c r="D275" i="2"/>
  <c r="C275" i="2"/>
  <c r="B275" i="2"/>
  <c r="G274" i="2"/>
  <c r="F274" i="2"/>
  <c r="E274" i="2"/>
  <c r="D274" i="2"/>
  <c r="C274" i="2"/>
  <c r="B274" i="2"/>
  <c r="G273" i="2"/>
  <c r="F273" i="2"/>
  <c r="E273" i="2"/>
  <c r="D273" i="2"/>
  <c r="C273" i="2"/>
  <c r="B273" i="2"/>
  <c r="G272" i="2"/>
  <c r="F272" i="2"/>
  <c r="E272" i="2"/>
  <c r="D272" i="2"/>
  <c r="C272" i="2"/>
  <c r="B272" i="2"/>
  <c r="G271" i="2"/>
  <c r="F271" i="2"/>
  <c r="E271" i="2"/>
  <c r="D271" i="2"/>
  <c r="C271" i="2"/>
  <c r="B271" i="2"/>
  <c r="G270" i="2"/>
  <c r="F270" i="2"/>
  <c r="E270" i="2"/>
  <c r="D270" i="2"/>
  <c r="C270" i="2"/>
  <c r="B270" i="2"/>
  <c r="G269" i="2"/>
  <c r="F269" i="2"/>
  <c r="E269" i="2"/>
  <c r="D269" i="2"/>
  <c r="C269" i="2"/>
  <c r="B269" i="2"/>
  <c r="G268" i="2"/>
  <c r="F268" i="2"/>
  <c r="E268" i="2"/>
  <c r="D268" i="2"/>
  <c r="C268" i="2"/>
  <c r="B268" i="2"/>
  <c r="G267" i="2"/>
  <c r="F267" i="2"/>
  <c r="E267" i="2"/>
  <c r="D267" i="2"/>
  <c r="C267" i="2"/>
  <c r="B267" i="2"/>
  <c r="G266" i="2"/>
  <c r="F266" i="2"/>
  <c r="E266" i="2"/>
  <c r="D266" i="2"/>
  <c r="C266" i="2"/>
  <c r="B266" i="2"/>
  <c r="G265" i="2"/>
  <c r="F265" i="2"/>
  <c r="E265" i="2"/>
  <c r="D265" i="2"/>
  <c r="C265" i="2"/>
  <c r="B265" i="2"/>
  <c r="G264" i="2"/>
  <c r="F264" i="2"/>
  <c r="E264" i="2"/>
  <c r="D264" i="2"/>
  <c r="C264" i="2"/>
  <c r="B264" i="2"/>
  <c r="G263" i="2"/>
  <c r="F263" i="2"/>
  <c r="E263" i="2"/>
  <c r="D263" i="2"/>
  <c r="C263" i="2"/>
  <c r="B263" i="2"/>
  <c r="G262" i="2"/>
  <c r="F262" i="2"/>
  <c r="E262" i="2"/>
  <c r="D262" i="2"/>
  <c r="C262" i="2"/>
  <c r="B262" i="2"/>
  <c r="G261" i="2"/>
  <c r="F261" i="2"/>
  <c r="E261" i="2"/>
  <c r="D261" i="2"/>
  <c r="C261" i="2"/>
  <c r="B261" i="2"/>
  <c r="G260" i="2"/>
  <c r="F260" i="2"/>
  <c r="E260" i="2"/>
  <c r="D260" i="2"/>
  <c r="C260" i="2"/>
  <c r="B260" i="2"/>
  <c r="G259" i="2"/>
  <c r="F259" i="2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E248" i="2"/>
  <c r="E247" i="2"/>
  <c r="E246" i="2"/>
  <c r="E245" i="2"/>
  <c r="E244" i="2"/>
  <c r="E243" i="2"/>
  <c r="E234" i="2"/>
  <c r="E233" i="2"/>
  <c r="E232" i="2"/>
  <c r="E231" i="2"/>
  <c r="E230" i="2"/>
  <c r="E229" i="2"/>
  <c r="E224" i="2"/>
  <c r="E223" i="2"/>
  <c r="E222" i="2"/>
  <c r="E221" i="2"/>
  <c r="E220" i="2"/>
  <c r="E219" i="2"/>
  <c r="E213" i="2"/>
  <c r="E212" i="2"/>
  <c r="E211" i="2"/>
  <c r="E210" i="2"/>
  <c r="E209" i="2"/>
  <c r="E208" i="2"/>
  <c r="E203" i="2"/>
  <c r="E202" i="2"/>
  <c r="E201" i="2"/>
  <c r="E200" i="2"/>
  <c r="E199" i="2"/>
  <c r="E198" i="2"/>
  <c r="E193" i="2"/>
  <c r="E192" i="2"/>
  <c r="E191" i="2"/>
  <c r="E190" i="2"/>
  <c r="E189" i="2"/>
  <c r="E188" i="2"/>
  <c r="E183" i="2"/>
  <c r="E182" i="2"/>
  <c r="E181" i="2"/>
  <c r="E180" i="2"/>
  <c r="E179" i="2"/>
  <c r="E178" i="2"/>
  <c r="E173" i="2"/>
  <c r="E172" i="2"/>
  <c r="E171" i="2"/>
  <c r="E170" i="2"/>
  <c r="E169" i="2"/>
  <c r="E168" i="2"/>
  <c r="E163" i="2"/>
  <c r="E162" i="2"/>
  <c r="E161" i="2"/>
  <c r="E160" i="2"/>
  <c r="E159" i="2"/>
  <c r="E158" i="2"/>
  <c r="G153" i="2"/>
  <c r="F153" i="2"/>
  <c r="E153" i="2"/>
  <c r="D153" i="2"/>
  <c r="C153" i="2"/>
  <c r="B153" i="2"/>
  <c r="G140" i="2"/>
  <c r="F140" i="2"/>
  <c r="E140" i="2"/>
  <c r="D140" i="2"/>
  <c r="C140" i="2"/>
  <c r="B140" i="2"/>
  <c r="G135" i="2"/>
  <c r="F135" i="2"/>
  <c r="E135" i="2"/>
  <c r="D135" i="2"/>
  <c r="C135" i="2"/>
  <c r="B135" i="2"/>
  <c r="G126" i="2"/>
  <c r="F126" i="2"/>
  <c r="E126" i="2"/>
  <c r="D126" i="2"/>
  <c r="C126" i="2"/>
  <c r="B126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C83" i="2"/>
  <c r="H79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E30" i="2"/>
  <c r="D30" i="2"/>
  <c r="E29" i="2"/>
  <c r="D29" i="2"/>
  <c r="E28" i="2"/>
  <c r="D28" i="2"/>
  <c r="E27" i="2"/>
  <c r="D27" i="2"/>
  <c r="E26" i="2"/>
  <c r="D26" i="2"/>
  <c r="C24" i="2"/>
  <c r="G19" i="2"/>
  <c r="F19" i="2"/>
  <c r="E19" i="2"/>
  <c r="D19" i="2"/>
  <c r="G18" i="2"/>
  <c r="F18" i="2"/>
  <c r="E18" i="2"/>
  <c r="D18" i="2"/>
  <c r="G17" i="2"/>
  <c r="F17" i="2"/>
  <c r="E17" i="2"/>
  <c r="D17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6" i="2"/>
  <c r="B2" i="2"/>
  <c r="D343" i="2" s="1"/>
</calcChain>
</file>

<file path=xl/sharedStrings.xml><?xml version="1.0" encoding="utf-8"?>
<sst xmlns="http://schemas.openxmlformats.org/spreadsheetml/2006/main" count="1254" uniqueCount="416">
  <si>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</si>
  <si>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</si>
  <si>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</si>
  <si>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</si>
  <si>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</si>
  <si>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</si>
  <si>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</si>
  <si>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</si>
  <si>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</si>
  <si>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</si>
  <si>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</si>
  <si>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</si>
  <si>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</si>
  <si>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</si>
  <si>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</si>
  <si>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</si>
  <si>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</si>
  <si>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</si>
  <si>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</si>
  <si>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</si>
  <si>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</si>
  <si>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</si>
  <si>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</si>
  <si>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</si>
  <si>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</si>
  <si>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</si>
  <si>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</si>
  <si>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</si>
  <si>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</si>
  <si>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</si>
  <si>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</si>
  <si>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</si>
  <si>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</si>
  <si>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</si>
  <si>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</si>
  <si>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</si>
  <si>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</si>
  <si>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</si>
  <si>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</si>
  <si>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</si>
  <si>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</si>
  <si>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</si>
  <si>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</si>
  <si>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</si>
  <si>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</si>
  <si>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</si>
  <si>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</si>
  <si>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</si>
  <si>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</si>
  <si>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</si>
  <si>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</si>
  <si>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</si>
  <si>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</si>
  <si>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</si>
  <si>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</si>
  <si>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</si>
  <si>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</si>
  <si>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</si>
  <si>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</si>
  <si>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</si>
  <si>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</si>
  <si>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</si>
  <si>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</si>
  <si>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</si>
  <si>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</si>
  <si>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</si>
  <si>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</si>
  <si>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</si>
  <si>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</si>
  <si>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</si>
  <si>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</si>
  <si>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</si>
  <si>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</si>
  <si>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</si>
  <si>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</si>
  <si>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</si>
  <si>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</si>
  <si>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</si>
  <si>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</si>
  <si>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</si>
  <si>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</si>
  <si>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</si>
  <si>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</si>
  <si>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</si>
  <si>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</si>
  <si>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</si>
  <si>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</si>
  <si>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</si>
  <si>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</si>
  <si>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</si>
  <si>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</si>
  <si>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</si>
  <si>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</si>
  <si>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</si>
  <si>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</si>
  <si>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</si>
  <si>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</si>
  <si>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</si>
  <si>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</si>
  <si>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</si>
  <si>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</si>
  <si>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</si>
  <si>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</si>
  <si>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</si>
  <si>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</si>
  <si>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</si>
  <si>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</si>
  <si>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</si>
  <si>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</si>
  <si>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</si>
  <si>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</si>
  <si>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</si>
  <si>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</si>
  <si>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</si>
  <si>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</si>
  <si>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</si>
  <si>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</si>
  <si>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</si>
  <si>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</si>
  <si>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</si>
  <si>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</si>
  <si>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</si>
  <si>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</si>
  <si>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</si>
  <si>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</si>
  <si>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</si>
  <si>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</si>
  <si>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</si>
  <si>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</si>
  <si>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</si>
  <si>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</si>
  <si>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</si>
  <si>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</si>
  <si>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</si>
  <si>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</si>
  <si>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</si>
  <si>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</si>
  <si>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</si>
  <si>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</si>
  <si>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</si>
  <si>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</si>
  <si>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</si>
  <si>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</si>
  <si>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</si>
  <si>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</si>
  <si>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</si>
  <si>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</si>
  <si>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</si>
  <si>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</si>
  <si>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</si>
  <si>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</si>
  <si>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</si>
  <si>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</si>
  <si>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</si>
  <si>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</si>
  <si>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</si>
  <si>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</si>
  <si>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</si>
  <si>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</si>
  <si>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</si>
  <si>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</si>
  <si>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</si>
  <si>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</si>
  <si>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</si>
  <si>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</si>
  <si>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</si>
  <si>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</si>
  <si>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</si>
  <si>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</si>
  <si>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</si>
  <si>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</si>
  <si>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</si>
  <si>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</si>
  <si>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</si>
  <si>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</si>
  <si>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</si>
  <si>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</si>
  <si>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</si>
  <si>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</si>
  <si>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</si>
  <si>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</si>
  <si>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</si>
  <si>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</si>
  <si>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</si>
  <si>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</si>
  <si>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</si>
  <si>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</si>
  <si>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</si>
  <si>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</si>
  <si>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</si>
  <si>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</si>
  <si>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</si>
  <si>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</si>
  <si>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</si>
  <si>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</si>
  <si>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</si>
  <si>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</si>
  <si>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</si>
  <si>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</si>
  <si>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</si>
  <si>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</si>
  <si>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</si>
  <si>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</si>
  <si>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</si>
  <si>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</si>
  <si>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</si>
  <si>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</si>
  <si>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</si>
  <si>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</si>
  <si>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</si>
  <si>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</si>
  <si>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</si>
  <si>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</si>
  <si>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</si>
  <si>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</si>
  <si>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</si>
  <si>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</si>
  <si>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</si>
  <si>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</si>
  <si>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</si>
  <si>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</si>
  <si>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</si>
  <si>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</si>
  <si>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</si>
  <si>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</si>
  <si>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</si>
  <si>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</si>
  <si>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</si>
  <si>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</si>
  <si>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</si>
  <si>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</si>
  <si>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</si>
  <si>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</si>
  <si>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</si>
  <si>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</si>
  <si>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</si>
  <si>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</si>
  <si>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</si>
  <si>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</si>
  <si>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</si>
  <si>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</si>
  <si>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</si>
  <si>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</si>
  <si>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</si>
  <si>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</si>
  <si>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</si>
  <si>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</si>
  <si>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</si>
  <si>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</si>
  <si>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</si>
  <si>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</si>
  <si>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</si>
  <si>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</si>
  <si>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</si>
  <si>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</si>
  <si>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</si>
  <si>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</si>
  <si>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</si>
  <si>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</si>
  <si>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</si>
  <si>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</si>
  <si>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</si>
  <si>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</si>
  <si>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</si>
  <si>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</si>
  <si>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</si>
  <si>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</si>
  <si>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</si>
  <si>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</si>
  <si>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</si>
  <si>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</si>
  <si>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</si>
  <si>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</si>
  <si>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</si>
  <si>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</si>
  <si>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</si>
  <si>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</si>
  <si>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</si>
  <si>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</si>
  <si>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</si>
  <si>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</si>
  <si>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</si>
  <si>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</si>
  <si>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</si>
  <si>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</si>
  <si>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</si>
  <si>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</si>
  <si>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</si>
  <si>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</si>
  <si>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</si>
  <si>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</si>
  <si>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</si>
  <si>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</si>
  <si>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</si>
  <si>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</si>
  <si>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</si>
  <si>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</si>
  <si>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</si>
  <si>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</si>
  <si>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</si>
  <si>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</si>
  <si>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</si>
  <si>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</si>
  <si>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</si>
  <si>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</si>
  <si>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</si>
  <si>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</si>
  <si>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</si>
  <si>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</si>
  <si>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</si>
  <si>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</si>
  <si>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</si>
  <si>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</si>
  <si>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</si>
  <si>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</si>
  <si>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</si>
  <si>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</si>
  <si>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</si>
  <si>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</si>
  <si>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</si>
  <si>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</si>
  <si>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</si>
  <si>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</si>
  <si>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</si>
  <si>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</si>
  <si>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</si>
  <si>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</si>
  <si>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</si>
  <si>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</si>
  <si>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</si>
  <si>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</si>
  <si>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</si>
  <si>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</si>
  <si>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</si>
  <si>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</si>
  <si>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</si>
  <si>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</si>
  <si>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</si>
  <si>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</si>
  <si>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</si>
  <si>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</si>
  <si>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</si>
  <si>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</si>
  <si>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</si>
  <si>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</si>
  <si>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</si>
  <si>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</si>
  <si>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</si>
  <si>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</si>
  <si>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</si>
  <si>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</si>
  <si>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</si>
  <si>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</si>
  <si>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</si>
  <si>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</si>
  <si>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</si>
  <si>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</si>
  <si>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</si>
  <si>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</si>
  <si>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</si>
  <si>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</si>
  <si>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</si>
  <si>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</si>
  <si>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</si>
  <si>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</si>
  <si>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</si>
  <si>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</si>
  <si>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</si>
  <si>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</si>
  <si>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</si>
  <si>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</si>
  <si>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</si>
  <si>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</si>
  <si>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</si>
  <si>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</si>
  <si>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</si>
  <si>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</si>
  <si>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</si>
  <si>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</si>
  <si>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</si>
  <si>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</si>
  <si>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</si>
  <si>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</si>
  <si>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</si>
  <si>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</si>
  <si>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</si>
  <si>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</si>
  <si>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</si>
  <si>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</si>
  <si>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</si>
  <si>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</si>
  <si>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</si>
  <si>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</si>
  <si>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</si>
  <si>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</si>
  <si>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</si>
  <si>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</si>
  <si>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</si>
  <si>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</si>
  <si>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</si>
  <si>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</si>
  <si>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</si>
  <si>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</si>
  <si>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</si>
  <si>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</si>
  <si>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</si>
  <si>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</si>
  <si>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2286 MWh</t>
  </si>
  <si>
    <t xml:space="preserve"> 626.2 GWh</t>
  </si>
  <si>
    <t>28/07/2025</t>
  </si>
  <si>
    <t>29/07/2025</t>
  </si>
  <si>
    <t>30/07/2025</t>
  </si>
  <si>
    <t>31/07/2025</t>
  </si>
  <si>
    <t>01/08/2025</t>
  </si>
  <si>
    <t>02/08/2025</t>
  </si>
  <si>
    <t>02/08/20252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</si>
</sst>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3-47CA-958D-97DCE3E562A0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3-47CA-958D-97DCE3E56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3-449D-8FD1-BB791AFA47AF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3-449D-8FD1-BB791AFA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314.84102857999994</c:v>
                </c:pt>
                <c:pt idx="1">
                  <c:v>293.58691832000005</c:v>
                </c:pt>
                <c:pt idx="2">
                  <c:v>167.46165318000001</c:v>
                </c:pt>
                <c:pt idx="3">
                  <c:v>121.85997147000002</c:v>
                </c:pt>
                <c:pt idx="4">
                  <c:v>127.26477529999998</c:v>
                </c:pt>
                <c:pt idx="5">
                  <c:v>142.86051099999992</c:v>
                </c:pt>
                <c:pt idx="6">
                  <c:v>250.05046377999997</c:v>
                </c:pt>
                <c:pt idx="7">
                  <c:v>393.23430553000009</c:v>
                </c:pt>
                <c:pt idx="8">
                  <c:v>426.61052003999993</c:v>
                </c:pt>
                <c:pt idx="9">
                  <c:v>560.95685268</c:v>
                </c:pt>
                <c:pt idx="10">
                  <c:v>649.94664807000004</c:v>
                </c:pt>
                <c:pt idx="11">
                  <c:v>705.58727965000003</c:v>
                </c:pt>
                <c:pt idx="12">
                  <c:v>802.63182872999994</c:v>
                </c:pt>
                <c:pt idx="13">
                  <c:v>902.31793747999996</c:v>
                </c:pt>
                <c:pt idx="14">
                  <c:v>885.01919654000017</c:v>
                </c:pt>
                <c:pt idx="15">
                  <c:v>894.07818998999994</c:v>
                </c:pt>
                <c:pt idx="16">
                  <c:v>843.56954606999989</c:v>
                </c:pt>
                <c:pt idx="17">
                  <c:v>864.03027649000012</c:v>
                </c:pt>
                <c:pt idx="18">
                  <c:v>843.72681857999987</c:v>
                </c:pt>
                <c:pt idx="19">
                  <c:v>898.60418274000028</c:v>
                </c:pt>
                <c:pt idx="20">
                  <c:v>893.94162427999981</c:v>
                </c:pt>
                <c:pt idx="21">
                  <c:v>900.19144049999989</c:v>
                </c:pt>
                <c:pt idx="22">
                  <c:v>745.43420045999994</c:v>
                </c:pt>
                <c:pt idx="23">
                  <c:v>577.56218146999993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0C-4151-9B91-12A62522348C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909.40802858000006</c:v>
                </c:pt>
                <c:pt idx="1">
                  <c:v>823.42791832000012</c:v>
                </c:pt>
                <c:pt idx="2">
                  <c:v>768.53565318000005</c:v>
                </c:pt>
                <c:pt idx="3">
                  <c:v>735.99497147</c:v>
                </c:pt>
                <c:pt idx="4">
                  <c:v>724.23477530000002</c:v>
                </c:pt>
                <c:pt idx="5">
                  <c:v>739.53251099999989</c:v>
                </c:pt>
                <c:pt idx="6">
                  <c:v>813.17246378000004</c:v>
                </c:pt>
                <c:pt idx="7">
                  <c:v>925.42730553000001</c:v>
                </c:pt>
                <c:pt idx="8">
                  <c:v>1028.0785200399998</c:v>
                </c:pt>
                <c:pt idx="9">
                  <c:v>1113.3028526799999</c:v>
                </c:pt>
                <c:pt idx="10">
                  <c:v>1177.08464807</c:v>
                </c:pt>
                <c:pt idx="11">
                  <c:v>1224.6522796499999</c:v>
                </c:pt>
                <c:pt idx="12">
                  <c:v>1258.67282873</c:v>
                </c:pt>
                <c:pt idx="13">
                  <c:v>1269.6399374799998</c:v>
                </c:pt>
                <c:pt idx="14">
                  <c:v>1270.3431965400002</c:v>
                </c:pt>
                <c:pt idx="15">
                  <c:v>1268.5461899899999</c:v>
                </c:pt>
                <c:pt idx="16">
                  <c:v>1198.2535460699999</c:v>
                </c:pt>
                <c:pt idx="17">
                  <c:v>1296.6002764900002</c:v>
                </c:pt>
                <c:pt idx="18">
                  <c:v>1307.4968185799999</c:v>
                </c:pt>
                <c:pt idx="19">
                  <c:v>1324.6381827400003</c:v>
                </c:pt>
                <c:pt idx="20">
                  <c:v>1355.9986242799998</c:v>
                </c:pt>
                <c:pt idx="21">
                  <c:v>1337.4824404999997</c:v>
                </c:pt>
                <c:pt idx="22">
                  <c:v>1228.3082004599999</c:v>
                </c:pt>
                <c:pt idx="23">
                  <c:v>1089.1021814699998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0C-4151-9B91-12A62522348C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-594.56700000000012</c:v>
                </c:pt>
                <c:pt idx="1">
                  <c:v>-529.84100000000001</c:v>
                </c:pt>
                <c:pt idx="2">
                  <c:v>-601.07400000000007</c:v>
                </c:pt>
                <c:pt idx="3">
                  <c:v>-614.13499999999999</c:v>
                </c:pt>
                <c:pt idx="4">
                  <c:v>-596.97</c:v>
                </c:pt>
                <c:pt idx="5">
                  <c:v>-596.67200000000003</c:v>
                </c:pt>
                <c:pt idx="6">
                  <c:v>-563.12200000000007</c:v>
                </c:pt>
                <c:pt idx="7">
                  <c:v>-532.19299999999998</c:v>
                </c:pt>
                <c:pt idx="8">
                  <c:v>-601.46799999999985</c:v>
                </c:pt>
                <c:pt idx="9">
                  <c:v>-552.346</c:v>
                </c:pt>
                <c:pt idx="10">
                  <c:v>-527.13799999999992</c:v>
                </c:pt>
                <c:pt idx="11">
                  <c:v>-519.06499999999994</c:v>
                </c:pt>
                <c:pt idx="12">
                  <c:v>-456.041</c:v>
                </c:pt>
                <c:pt idx="13">
                  <c:v>-367.322</c:v>
                </c:pt>
                <c:pt idx="14">
                  <c:v>-385.32400000000001</c:v>
                </c:pt>
                <c:pt idx="15">
                  <c:v>-374.46799999999996</c:v>
                </c:pt>
                <c:pt idx="16">
                  <c:v>-354.68399999999997</c:v>
                </c:pt>
                <c:pt idx="17">
                  <c:v>-432.57</c:v>
                </c:pt>
                <c:pt idx="18">
                  <c:v>-463.77</c:v>
                </c:pt>
                <c:pt idx="19">
                  <c:v>-426.03399999999999</c:v>
                </c:pt>
                <c:pt idx="20">
                  <c:v>-462.05699999999996</c:v>
                </c:pt>
                <c:pt idx="21">
                  <c:v>-437.29099999999988</c:v>
                </c:pt>
                <c:pt idx="22">
                  <c:v>-482.87399999999997</c:v>
                </c:pt>
                <c:pt idx="23">
                  <c:v>-511.53999999999996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0C-4151-9B91-12A625223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7-4E71-A6A2-F09C97D1407E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7-4E71-A6A2-F09C97D14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327.8</c:v>
                </c:pt>
                <c:pt idx="1">
                  <c:v>221.45</c:v>
                </c:pt>
                <c:pt idx="2">
                  <c:v>161.55000000000001</c:v>
                </c:pt>
                <c:pt idx="3">
                  <c:v>144.33000000000001</c:v>
                </c:pt>
                <c:pt idx="4">
                  <c:v>139.44</c:v>
                </c:pt>
                <c:pt idx="5">
                  <c:v>166.03</c:v>
                </c:pt>
                <c:pt idx="6">
                  <c:v>274.48</c:v>
                </c:pt>
                <c:pt idx="7">
                  <c:v>441.21</c:v>
                </c:pt>
                <c:pt idx="8">
                  <c:v>567.88</c:v>
                </c:pt>
                <c:pt idx="9">
                  <c:v>653.16</c:v>
                </c:pt>
                <c:pt idx="10">
                  <c:v>695.27</c:v>
                </c:pt>
                <c:pt idx="11">
                  <c:v>692.07</c:v>
                </c:pt>
                <c:pt idx="12">
                  <c:v>721.75</c:v>
                </c:pt>
                <c:pt idx="13">
                  <c:v>729.62</c:v>
                </c:pt>
                <c:pt idx="14">
                  <c:v>733.2</c:v>
                </c:pt>
                <c:pt idx="15">
                  <c:v>710.35</c:v>
                </c:pt>
                <c:pt idx="16">
                  <c:v>694.71</c:v>
                </c:pt>
                <c:pt idx="17">
                  <c:v>734.95</c:v>
                </c:pt>
                <c:pt idx="18">
                  <c:v>813.75</c:v>
                </c:pt>
                <c:pt idx="19">
                  <c:v>801.6</c:v>
                </c:pt>
                <c:pt idx="20">
                  <c:v>808.92</c:v>
                </c:pt>
                <c:pt idx="21">
                  <c:v>786.36</c:v>
                </c:pt>
                <c:pt idx="22">
                  <c:v>583.03</c:v>
                </c:pt>
                <c:pt idx="23">
                  <c:v>414.62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D-4DEA-95B2-83DC68DA1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96-45A0-B4D2-161B769A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96-45A0-B4D2-161B769A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8-47E6-A560-1CBE35E8F81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48-47E6-A560-1CBE35E8F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3-4051-896D-7375C08C0886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3-4051-896D-7375C08C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C-45E5-B2AB-52D32667B451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C-45E5-B2AB-52D32667B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314.84102857999994</c:v>
                </c:pt>
                <c:pt idx="1">
                  <c:v>293.58691832000005</c:v>
                </c:pt>
                <c:pt idx="2">
                  <c:v>167.46165318000001</c:v>
                </c:pt>
                <c:pt idx="3">
                  <c:v>121.85997147000002</c:v>
                </c:pt>
                <c:pt idx="4">
                  <c:v>127.26477529999998</c:v>
                </c:pt>
                <c:pt idx="5">
                  <c:v>142.86051099999992</c:v>
                </c:pt>
                <c:pt idx="6">
                  <c:v>250.05046377999997</c:v>
                </c:pt>
                <c:pt idx="7">
                  <c:v>393.23430553000009</c:v>
                </c:pt>
                <c:pt idx="8">
                  <c:v>426.61052003999993</c:v>
                </c:pt>
                <c:pt idx="9">
                  <c:v>560.95685268</c:v>
                </c:pt>
                <c:pt idx="10">
                  <c:v>649.94664807000004</c:v>
                </c:pt>
                <c:pt idx="11">
                  <c:v>705.58727965000003</c:v>
                </c:pt>
                <c:pt idx="12">
                  <c:v>802.63182872999994</c:v>
                </c:pt>
                <c:pt idx="13">
                  <c:v>902.31793747999996</c:v>
                </c:pt>
                <c:pt idx="14">
                  <c:v>885.01919654000017</c:v>
                </c:pt>
                <c:pt idx="15">
                  <c:v>894.07818998999994</c:v>
                </c:pt>
                <c:pt idx="16">
                  <c:v>843.56954606999989</c:v>
                </c:pt>
                <c:pt idx="17">
                  <c:v>864.03027649000012</c:v>
                </c:pt>
                <c:pt idx="18">
                  <c:v>843.72681857999987</c:v>
                </c:pt>
                <c:pt idx="19">
                  <c:v>898.60418274000028</c:v>
                </c:pt>
                <c:pt idx="20">
                  <c:v>893.94162427999981</c:v>
                </c:pt>
                <c:pt idx="21">
                  <c:v>900.19144049999989</c:v>
                </c:pt>
                <c:pt idx="22">
                  <c:v>745.43420045999994</c:v>
                </c:pt>
                <c:pt idx="23">
                  <c:v>577.56218146999993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92-4858-B8E5-19AA053B482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909.40802858000006</c:v>
                </c:pt>
                <c:pt idx="1">
                  <c:v>823.42791832000012</c:v>
                </c:pt>
                <c:pt idx="2">
                  <c:v>768.53565318000005</c:v>
                </c:pt>
                <c:pt idx="3">
                  <c:v>735.99497147</c:v>
                </c:pt>
                <c:pt idx="4">
                  <c:v>724.23477530000002</c:v>
                </c:pt>
                <c:pt idx="5">
                  <c:v>739.53251099999989</c:v>
                </c:pt>
                <c:pt idx="6">
                  <c:v>813.17246378000004</c:v>
                </c:pt>
                <c:pt idx="7">
                  <c:v>925.42730553000001</c:v>
                </c:pt>
                <c:pt idx="8">
                  <c:v>1028.0785200399998</c:v>
                </c:pt>
                <c:pt idx="9">
                  <c:v>1113.3028526799999</c:v>
                </c:pt>
                <c:pt idx="10">
                  <c:v>1177.08464807</c:v>
                </c:pt>
                <c:pt idx="11">
                  <c:v>1224.6522796499999</c:v>
                </c:pt>
                <c:pt idx="12">
                  <c:v>1258.67282873</c:v>
                </c:pt>
                <c:pt idx="13">
                  <c:v>1269.6399374799998</c:v>
                </c:pt>
                <c:pt idx="14">
                  <c:v>1270.3431965400002</c:v>
                </c:pt>
                <c:pt idx="15">
                  <c:v>1268.5461899899999</c:v>
                </c:pt>
                <c:pt idx="16">
                  <c:v>1198.2535460699999</c:v>
                </c:pt>
                <c:pt idx="17">
                  <c:v>1296.6002764900002</c:v>
                </c:pt>
                <c:pt idx="18">
                  <c:v>1307.4968185799999</c:v>
                </c:pt>
                <c:pt idx="19">
                  <c:v>1324.6381827400003</c:v>
                </c:pt>
                <c:pt idx="20">
                  <c:v>1355.9986242799998</c:v>
                </c:pt>
                <c:pt idx="21">
                  <c:v>1337.4824404999997</c:v>
                </c:pt>
                <c:pt idx="22">
                  <c:v>1228.3082004599999</c:v>
                </c:pt>
                <c:pt idx="23">
                  <c:v>1089.1021814699998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92-4858-B8E5-19AA053B482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-594.56700000000012</c:v>
                </c:pt>
                <c:pt idx="1">
                  <c:v>-529.84100000000001</c:v>
                </c:pt>
                <c:pt idx="2">
                  <c:v>-601.07400000000007</c:v>
                </c:pt>
                <c:pt idx="3">
                  <c:v>-614.13499999999999</c:v>
                </c:pt>
                <c:pt idx="4">
                  <c:v>-596.97</c:v>
                </c:pt>
                <c:pt idx="5">
                  <c:v>-596.67200000000003</c:v>
                </c:pt>
                <c:pt idx="6">
                  <c:v>-563.12200000000007</c:v>
                </c:pt>
                <c:pt idx="7">
                  <c:v>-532.19299999999998</c:v>
                </c:pt>
                <c:pt idx="8">
                  <c:v>-601.46799999999985</c:v>
                </c:pt>
                <c:pt idx="9">
                  <c:v>-552.346</c:v>
                </c:pt>
                <c:pt idx="10">
                  <c:v>-527.13799999999992</c:v>
                </c:pt>
                <c:pt idx="11">
                  <c:v>-519.06499999999994</c:v>
                </c:pt>
                <c:pt idx="12">
                  <c:v>-456.041</c:v>
                </c:pt>
                <c:pt idx="13">
                  <c:v>-367.322</c:v>
                </c:pt>
                <c:pt idx="14">
                  <c:v>-385.32400000000001</c:v>
                </c:pt>
                <c:pt idx="15">
                  <c:v>-374.46799999999996</c:v>
                </c:pt>
                <c:pt idx="16">
                  <c:v>-354.68399999999997</c:v>
                </c:pt>
                <c:pt idx="17">
                  <c:v>-432.57</c:v>
                </c:pt>
                <c:pt idx="18">
                  <c:v>-463.77</c:v>
                </c:pt>
                <c:pt idx="19">
                  <c:v>-426.03399999999999</c:v>
                </c:pt>
                <c:pt idx="20">
                  <c:v>-462.05699999999996</c:v>
                </c:pt>
                <c:pt idx="21">
                  <c:v>-437.29099999999988</c:v>
                </c:pt>
                <c:pt idx="22">
                  <c:v>-482.87399999999997</c:v>
                </c:pt>
                <c:pt idx="23">
                  <c:v>-511.53999999999996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92-4858-B8E5-19AA053B4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9-4450-A187-C9292CA8DA40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9-4450-A187-C9292CA8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327.8</c:v>
                </c:pt>
                <c:pt idx="1">
                  <c:v>221.45</c:v>
                </c:pt>
                <c:pt idx="2">
                  <c:v>161.55000000000001</c:v>
                </c:pt>
                <c:pt idx="3">
                  <c:v>144.33000000000001</c:v>
                </c:pt>
                <c:pt idx="4">
                  <c:v>139.44</c:v>
                </c:pt>
                <c:pt idx="5">
                  <c:v>166.03</c:v>
                </c:pt>
                <c:pt idx="6">
                  <c:v>274.48</c:v>
                </c:pt>
                <c:pt idx="7">
                  <c:v>441.21</c:v>
                </c:pt>
                <c:pt idx="8">
                  <c:v>567.88</c:v>
                </c:pt>
                <c:pt idx="9">
                  <c:v>653.16</c:v>
                </c:pt>
                <c:pt idx="10">
                  <c:v>695.27</c:v>
                </c:pt>
                <c:pt idx="11">
                  <c:v>692.07</c:v>
                </c:pt>
                <c:pt idx="12">
                  <c:v>721.75</c:v>
                </c:pt>
                <c:pt idx="13">
                  <c:v>729.62</c:v>
                </c:pt>
                <c:pt idx="14">
                  <c:v>733.2</c:v>
                </c:pt>
                <c:pt idx="15">
                  <c:v>710.35</c:v>
                </c:pt>
                <c:pt idx="16">
                  <c:v>694.71</c:v>
                </c:pt>
                <c:pt idx="17">
                  <c:v>734.95</c:v>
                </c:pt>
                <c:pt idx="18">
                  <c:v>813.75</c:v>
                </c:pt>
                <c:pt idx="19">
                  <c:v>801.6</c:v>
                </c:pt>
                <c:pt idx="20">
                  <c:v>808.92</c:v>
                </c:pt>
                <c:pt idx="21">
                  <c:v>786.36</c:v>
                </c:pt>
                <c:pt idx="22">
                  <c:v>583.03</c:v>
                </c:pt>
                <c:pt idx="23">
                  <c:v>414.62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9-4AA0-878E-949AE60CD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6B-4552-A802-B42EC2D72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6B-4552-A802-B42EC2D72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B-403D-8ACC-81237A5FA40E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B-403D-8ACC-81237A5F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3-4DA3-A155-E41245F1040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3-4DA3-A155-E41245F10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D-48A2-9254-2DC9FEA48A8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D-48A2-9254-2DC9FEA48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65CA57F5-F938-4EED-9282-589376015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C6C47EB7-759C-4909-84E1-4D5E5D66999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C484C7-C8DE-4079-9AE7-464B1C75B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4A0958-FDFB-4B21-836D-7B74987B0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41A73D7-8830-4A1D-A0A4-9B8FF657F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CD3FBCB-F5C9-48D1-903A-6E6A8FD1B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1A7E56C-146F-490E-AA90-7A493190A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1E94427-A2E5-42DE-A4F3-CED3E0475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F33C3C2-4161-46C2-8469-FA3B74ED4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A8CA2A2-1F18-4443-AC7F-137FBFF80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9024B17-3F2B-4D84-9336-F13A6EA05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D96711C6-1D4B-47BA-908B-3700AB6B856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2AF7AE2-28A0-46A4-A457-8E31C87A3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A6FB1C8-DE0D-426A-8747-B56121EB6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2192B97-5D6C-445A-9C43-2441693AE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13BB38D-DA54-4EC5-B3AD-39D1D2A50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94476DB-08E4-401C-9648-5E0EF0A82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99D7A43-35A1-4341-BF1C-CCB57B5EA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DD66DE6-68EB-4968-97A7-868156A7C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8E4A436-4128-422F-AB33-4BFB42A36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84AF30EE-592E-455E-926C-C6703FCC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6D88D28-2B30-4C2A-87E7-0539E02F31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51694AFD-79FE-4D09-BD29-325C82FE9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85C8146-8140-4F0B-88A5-E1CEFEBA9F2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9A205FF0-0A99-49A7-9838-05D921CA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3E8FAD9-B34A-4D67-BB45-83D19E8C0CA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7_2025.xlsx" TargetMode="External"/><Relationship Id="rId1" Type="http://schemas.openxmlformats.org/officeDocument/2006/relationships/externalLinkPath" Target="/Users/dritan.marku/Desktop/Poblikime%20ne%20web%20OST/publikime/Publikimi%20i%20t&#235;%20dh&#235;nave%2028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ldo.hyseni/AppData/Local/Microsoft/Windows/INetCache/Content.Outlook/Z26AB7I2/Publikimi%20te%20dhenave_11_0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28_07_20"/>
    </sheetNames>
    <sheetDataSet>
      <sheetData sheetId="0"/>
      <sheetData sheetId="1">
        <row r="2">
          <cell r="B2">
            <v>45866</v>
          </cell>
        </row>
        <row r="6">
          <cell r="H6">
            <v>23903.86</v>
          </cell>
        </row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314.84102857999994</v>
          </cell>
          <cell r="E160">
            <v>-594.56700000000012</v>
          </cell>
          <cell r="F160">
            <v>909.40802858000006</v>
          </cell>
        </row>
        <row r="161">
          <cell r="D161">
            <v>293.58691832000005</v>
          </cell>
          <cell r="E161">
            <v>-529.84100000000001</v>
          </cell>
          <cell r="F161">
            <v>823.42791832000012</v>
          </cell>
        </row>
        <row r="162">
          <cell r="D162">
            <v>167.46165318000001</v>
          </cell>
          <cell r="E162">
            <v>-601.07400000000007</v>
          </cell>
          <cell r="F162">
            <v>768.53565318000005</v>
          </cell>
        </row>
        <row r="163">
          <cell r="D163">
            <v>121.85997147000002</v>
          </cell>
          <cell r="E163">
            <v>-614.13499999999999</v>
          </cell>
          <cell r="F163">
            <v>735.99497147</v>
          </cell>
        </row>
        <row r="164">
          <cell r="D164">
            <v>127.26477529999998</v>
          </cell>
          <cell r="E164">
            <v>-596.97</v>
          </cell>
          <cell r="F164">
            <v>724.23477530000002</v>
          </cell>
        </row>
        <row r="165">
          <cell r="D165">
            <v>142.86051099999992</v>
          </cell>
          <cell r="E165">
            <v>-596.67200000000003</v>
          </cell>
          <cell r="F165">
            <v>739.53251099999989</v>
          </cell>
        </row>
        <row r="166">
          <cell r="D166">
            <v>250.05046377999997</v>
          </cell>
          <cell r="E166">
            <v>-563.12200000000007</v>
          </cell>
          <cell r="F166">
            <v>813.17246378000004</v>
          </cell>
        </row>
        <row r="167">
          <cell r="D167">
            <v>393.23430553000009</v>
          </cell>
          <cell r="E167">
            <v>-532.19299999999998</v>
          </cell>
          <cell r="F167">
            <v>925.42730553000001</v>
          </cell>
        </row>
        <row r="168">
          <cell r="D168">
            <v>426.61052003999993</v>
          </cell>
          <cell r="E168">
            <v>-601.46799999999985</v>
          </cell>
          <cell r="F168">
            <v>1028.0785200399998</v>
          </cell>
        </row>
        <row r="169">
          <cell r="D169">
            <v>560.95685268</v>
          </cell>
          <cell r="E169">
            <v>-552.346</v>
          </cell>
          <cell r="F169">
            <v>1113.3028526799999</v>
          </cell>
        </row>
        <row r="170">
          <cell r="D170">
            <v>649.94664807000004</v>
          </cell>
          <cell r="E170">
            <v>-527.13799999999992</v>
          </cell>
          <cell r="F170">
            <v>1177.08464807</v>
          </cell>
        </row>
        <row r="171">
          <cell r="D171">
            <v>705.58727965000003</v>
          </cell>
          <cell r="E171">
            <v>-519.06499999999994</v>
          </cell>
          <cell r="F171">
            <v>1224.6522796499999</v>
          </cell>
        </row>
        <row r="172">
          <cell r="D172">
            <v>802.63182872999994</v>
          </cell>
          <cell r="E172">
            <v>-456.041</v>
          </cell>
          <cell r="F172">
            <v>1258.67282873</v>
          </cell>
        </row>
        <row r="173">
          <cell r="D173">
            <v>902.31793747999996</v>
          </cell>
          <cell r="E173">
            <v>-367.322</v>
          </cell>
          <cell r="F173">
            <v>1269.6399374799998</v>
          </cell>
        </row>
        <row r="174">
          <cell r="D174">
            <v>885.01919654000017</v>
          </cell>
          <cell r="E174">
            <v>-385.32400000000001</v>
          </cell>
          <cell r="F174">
            <v>1270.3431965400002</v>
          </cell>
        </row>
        <row r="175">
          <cell r="D175">
            <v>894.07818998999994</v>
          </cell>
          <cell r="E175">
            <v>-374.46799999999996</v>
          </cell>
          <cell r="F175">
            <v>1268.5461899899999</v>
          </cell>
        </row>
        <row r="176">
          <cell r="D176">
            <v>843.56954606999989</v>
          </cell>
          <cell r="E176">
            <v>-354.68399999999997</v>
          </cell>
          <cell r="F176">
            <v>1198.2535460699999</v>
          </cell>
        </row>
        <row r="177">
          <cell r="D177">
            <v>864.03027649000012</v>
          </cell>
          <cell r="E177">
            <v>-432.57</v>
          </cell>
          <cell r="F177">
            <v>1296.6002764900002</v>
          </cell>
        </row>
        <row r="178">
          <cell r="D178">
            <v>843.72681857999987</v>
          </cell>
          <cell r="E178">
            <v>-463.77</v>
          </cell>
          <cell r="F178">
            <v>1307.4968185799999</v>
          </cell>
        </row>
        <row r="179">
          <cell r="D179">
            <v>898.60418274000028</v>
          </cell>
          <cell r="E179">
            <v>-426.03399999999999</v>
          </cell>
          <cell r="F179">
            <v>1324.6381827400003</v>
          </cell>
        </row>
        <row r="180">
          <cell r="D180">
            <v>893.94162427999981</v>
          </cell>
          <cell r="E180">
            <v>-462.05699999999996</v>
          </cell>
          <cell r="F180">
            <v>1355.9986242799998</v>
          </cell>
        </row>
        <row r="181">
          <cell r="D181">
            <v>900.19144049999989</v>
          </cell>
          <cell r="E181">
            <v>-437.29099999999988</v>
          </cell>
          <cell r="F181">
            <v>1337.4824404999997</v>
          </cell>
        </row>
        <row r="182">
          <cell r="D182">
            <v>745.43420045999994</v>
          </cell>
          <cell r="E182">
            <v>-482.87399999999997</v>
          </cell>
          <cell r="F182">
            <v>1228.3082004599999</v>
          </cell>
        </row>
        <row r="183">
          <cell r="D183">
            <v>577.56218146999993</v>
          </cell>
          <cell r="E183">
            <v>-511.53999999999996</v>
          </cell>
          <cell r="F183">
            <v>1089.1021814699998</v>
          </cell>
        </row>
        <row r="261">
          <cell r="E261">
            <v>200</v>
          </cell>
        </row>
        <row r="262">
          <cell r="E262">
            <v>200</v>
          </cell>
        </row>
        <row r="263">
          <cell r="E263">
            <v>200</v>
          </cell>
        </row>
        <row r="264">
          <cell r="E264">
            <v>200</v>
          </cell>
        </row>
        <row r="265">
          <cell r="E265">
            <v>200</v>
          </cell>
        </row>
        <row r="266">
          <cell r="E266">
            <v>200</v>
          </cell>
        </row>
        <row r="271">
          <cell r="E271">
            <v>400</v>
          </cell>
        </row>
        <row r="272">
          <cell r="E272">
            <v>400</v>
          </cell>
        </row>
        <row r="273">
          <cell r="E273">
            <v>300</v>
          </cell>
        </row>
        <row r="274">
          <cell r="E274">
            <v>300</v>
          </cell>
        </row>
        <row r="275">
          <cell r="E275">
            <v>300</v>
          </cell>
        </row>
        <row r="276">
          <cell r="E276">
            <v>300</v>
          </cell>
        </row>
        <row r="281">
          <cell r="E281">
            <v>400</v>
          </cell>
        </row>
        <row r="282">
          <cell r="E282">
            <v>400</v>
          </cell>
        </row>
        <row r="283">
          <cell r="E283">
            <v>300</v>
          </cell>
        </row>
        <row r="284">
          <cell r="E284">
            <v>300</v>
          </cell>
        </row>
        <row r="285">
          <cell r="E285">
            <v>300</v>
          </cell>
        </row>
        <row r="286">
          <cell r="E286">
            <v>300</v>
          </cell>
        </row>
        <row r="291">
          <cell r="E291">
            <v>200</v>
          </cell>
        </row>
        <row r="292">
          <cell r="E292">
            <v>200</v>
          </cell>
        </row>
        <row r="293">
          <cell r="E293">
            <v>200</v>
          </cell>
        </row>
        <row r="294">
          <cell r="E294">
            <v>200</v>
          </cell>
        </row>
        <row r="295">
          <cell r="E295">
            <v>200</v>
          </cell>
        </row>
        <row r="296">
          <cell r="E296">
            <v>200</v>
          </cell>
        </row>
        <row r="301">
          <cell r="E301">
            <v>400</v>
          </cell>
        </row>
        <row r="302">
          <cell r="E302">
            <v>400</v>
          </cell>
        </row>
        <row r="303">
          <cell r="E303">
            <v>300</v>
          </cell>
        </row>
        <row r="304">
          <cell r="E304">
            <v>300</v>
          </cell>
        </row>
        <row r="305">
          <cell r="E305">
            <v>300</v>
          </cell>
        </row>
        <row r="306">
          <cell r="E306">
            <v>300</v>
          </cell>
        </row>
        <row r="311">
          <cell r="E311">
            <v>400</v>
          </cell>
        </row>
        <row r="312">
          <cell r="E312">
            <v>400</v>
          </cell>
        </row>
        <row r="313">
          <cell r="E313">
            <v>300</v>
          </cell>
        </row>
        <row r="314">
          <cell r="E314">
            <v>300</v>
          </cell>
        </row>
        <row r="315">
          <cell r="E315">
            <v>300</v>
          </cell>
        </row>
        <row r="316">
          <cell r="E316">
            <v>300</v>
          </cell>
        </row>
        <row r="332">
          <cell r="E332">
            <v>400</v>
          </cell>
        </row>
        <row r="333">
          <cell r="E333">
            <v>400</v>
          </cell>
        </row>
        <row r="334">
          <cell r="E334">
            <v>300</v>
          </cell>
        </row>
        <row r="335">
          <cell r="E335">
            <v>300</v>
          </cell>
        </row>
        <row r="336">
          <cell r="E336">
            <v>300</v>
          </cell>
        </row>
        <row r="337">
          <cell r="E337">
            <v>300</v>
          </cell>
        </row>
        <row r="358">
          <cell r="B358">
            <v>18.25334771</v>
          </cell>
          <cell r="C358">
            <v>0</v>
          </cell>
          <cell r="D358">
            <v>82.564975779999997</v>
          </cell>
          <cell r="E358">
            <v>11.16057634</v>
          </cell>
          <cell r="F358">
            <v>14.120063999999999</v>
          </cell>
          <cell r="G358">
            <v>143.82176146</v>
          </cell>
        </row>
        <row r="359">
          <cell r="B359">
            <v>0.20369664000000001</v>
          </cell>
          <cell r="C359">
            <v>0</v>
          </cell>
          <cell r="D359">
            <v>115.21940278</v>
          </cell>
          <cell r="E359">
            <v>57.91242415</v>
          </cell>
          <cell r="F359">
            <v>65.495807999999997</v>
          </cell>
          <cell r="G359">
            <v>16.414433150000001</v>
          </cell>
        </row>
        <row r="360">
          <cell r="B360">
            <v>4.5964799999999991E-3</v>
          </cell>
          <cell r="C360">
            <v>0</v>
          </cell>
          <cell r="D360">
            <v>100.15497945000001</v>
          </cell>
          <cell r="E360">
            <v>78.224027969999995</v>
          </cell>
          <cell r="F360">
            <v>23.054975999999996</v>
          </cell>
          <cell r="G360">
            <v>25.295155000000001</v>
          </cell>
        </row>
        <row r="361">
          <cell r="B361">
            <v>0</v>
          </cell>
          <cell r="C361">
            <v>0</v>
          </cell>
          <cell r="D361">
            <v>99.002537059999995</v>
          </cell>
          <cell r="E361">
            <v>82.417308100000014</v>
          </cell>
          <cell r="F361">
            <v>10.682112</v>
          </cell>
          <cell r="G361">
            <v>26.96859628</v>
          </cell>
        </row>
        <row r="362">
          <cell r="B362">
            <v>5.0803200000000001E-3</v>
          </cell>
          <cell r="C362">
            <v>0</v>
          </cell>
          <cell r="D362">
            <v>99.063920240000002</v>
          </cell>
          <cell r="E362">
            <v>80.536783250000013</v>
          </cell>
          <cell r="F362">
            <v>11.160576000000001</v>
          </cell>
          <cell r="G362">
            <v>24.185548609999998</v>
          </cell>
        </row>
        <row r="363">
          <cell r="B363">
            <v>9.1869119299999991</v>
          </cell>
          <cell r="C363">
            <v>0</v>
          </cell>
          <cell r="D363">
            <v>78.292281399999993</v>
          </cell>
          <cell r="E363">
            <v>60.244533019999992</v>
          </cell>
          <cell r="F363">
            <v>4.5696000000000001E-2</v>
          </cell>
          <cell r="G363">
            <v>120.87871396</v>
          </cell>
        </row>
        <row r="364">
          <cell r="B364">
            <v>7.8091775399999994</v>
          </cell>
          <cell r="C364">
            <v>0</v>
          </cell>
          <cell r="D364">
            <v>98.798163040000006</v>
          </cell>
          <cell r="E364">
            <v>40.76835964</v>
          </cell>
          <cell r="F364">
            <v>24.541440000000001</v>
          </cell>
          <cell r="G364">
            <v>65.767403020000003</v>
          </cell>
        </row>
        <row r="365">
          <cell r="B365">
            <v>42.795405759999994</v>
          </cell>
          <cell r="C365">
            <v>0</v>
          </cell>
          <cell r="D365">
            <v>44.235976359999995</v>
          </cell>
          <cell r="E365">
            <v>19.576167000000002</v>
          </cell>
          <cell r="F365">
            <v>0.83865599999999996</v>
          </cell>
          <cell r="G365">
            <v>241.21552713</v>
          </cell>
        </row>
        <row r="366">
          <cell r="B366">
            <v>32.812093180000005</v>
          </cell>
          <cell r="C366">
            <v>0</v>
          </cell>
          <cell r="D366">
            <v>78.081165869999992</v>
          </cell>
          <cell r="E366">
            <v>1.6386048500000001</v>
          </cell>
          <cell r="F366">
            <v>53.380992000000006</v>
          </cell>
          <cell r="G366">
            <v>146.45772176999998</v>
          </cell>
        </row>
        <row r="367">
          <cell r="B367">
            <v>35.945682919999996</v>
          </cell>
          <cell r="C367">
            <v>0</v>
          </cell>
          <cell r="D367">
            <v>63.298111650000003</v>
          </cell>
          <cell r="E367">
            <v>0</v>
          </cell>
          <cell r="F367">
            <v>15.671039999999998</v>
          </cell>
          <cell r="G367">
            <v>177.25316987000002</v>
          </cell>
        </row>
        <row r="368">
          <cell r="B368">
            <v>45.471040940000002</v>
          </cell>
          <cell r="C368">
            <v>0</v>
          </cell>
          <cell r="D368">
            <v>25.945211060000002</v>
          </cell>
          <cell r="E368">
            <v>0</v>
          </cell>
          <cell r="F368">
            <v>11.461632</v>
          </cell>
          <cell r="G368">
            <v>237.28029516000004</v>
          </cell>
        </row>
        <row r="369">
          <cell r="B369">
            <v>35.817465320000004</v>
          </cell>
          <cell r="C369">
            <v>0</v>
          </cell>
          <cell r="D369">
            <v>44.128821920000007</v>
          </cell>
          <cell r="E369">
            <v>0</v>
          </cell>
          <cell r="F369">
            <v>21.649152000000001</v>
          </cell>
          <cell r="G369">
            <v>184.65398643</v>
          </cell>
        </row>
        <row r="370">
          <cell r="B370">
            <v>33.333914630000002</v>
          </cell>
          <cell r="C370">
            <v>0</v>
          </cell>
          <cell r="D370">
            <v>21.666839620000001</v>
          </cell>
          <cell r="E370">
            <v>0</v>
          </cell>
          <cell r="F370">
            <v>18.875136000000001</v>
          </cell>
          <cell r="G370">
            <v>165.58811010999997</v>
          </cell>
        </row>
        <row r="371">
          <cell r="B371">
            <v>37.038677489999998</v>
          </cell>
          <cell r="C371">
            <v>0</v>
          </cell>
          <cell r="D371">
            <v>16.35063135</v>
          </cell>
          <cell r="E371">
            <v>0</v>
          </cell>
          <cell r="F371">
            <v>9.9966720000000002</v>
          </cell>
          <cell r="G371">
            <v>204.90817380000001</v>
          </cell>
        </row>
        <row r="372">
          <cell r="B372">
            <v>28.987096100000002</v>
          </cell>
          <cell r="C372">
            <v>0</v>
          </cell>
          <cell r="D372">
            <v>50.628696390000002</v>
          </cell>
          <cell r="E372">
            <v>0</v>
          </cell>
          <cell r="F372">
            <v>80.277119999999996</v>
          </cell>
          <cell r="G372">
            <v>124.63073186</v>
          </cell>
        </row>
        <row r="373">
          <cell r="B373">
            <v>24.344409420000002</v>
          </cell>
          <cell r="C373">
            <v>0</v>
          </cell>
          <cell r="D373">
            <v>81.831925909999995</v>
          </cell>
          <cell r="E373">
            <v>0</v>
          </cell>
          <cell r="F373">
            <v>161.11065600000001</v>
          </cell>
          <cell r="G373">
            <v>54.06492630999999</v>
          </cell>
        </row>
        <row r="374">
          <cell r="B374">
            <v>36.997792999999994</v>
          </cell>
          <cell r="C374">
            <v>0</v>
          </cell>
          <cell r="D374">
            <v>45.063762109999999</v>
          </cell>
          <cell r="E374">
            <v>0</v>
          </cell>
          <cell r="F374">
            <v>151.20806400000001</v>
          </cell>
          <cell r="G374">
            <v>142.20509075999999</v>
          </cell>
        </row>
        <row r="375">
          <cell r="B375">
            <v>24.504802369999997</v>
          </cell>
          <cell r="C375">
            <v>0</v>
          </cell>
          <cell r="D375">
            <v>55.307300300000009</v>
          </cell>
          <cell r="E375">
            <v>0</v>
          </cell>
          <cell r="F375">
            <v>226.90752000000001</v>
          </cell>
          <cell r="G375">
            <v>52.114083440000002</v>
          </cell>
        </row>
        <row r="376">
          <cell r="B376">
            <v>32.639604230000003</v>
          </cell>
          <cell r="C376">
            <v>0</v>
          </cell>
          <cell r="D376">
            <v>39.858611250000003</v>
          </cell>
          <cell r="E376">
            <v>0</v>
          </cell>
          <cell r="F376">
            <v>188.83468800000003</v>
          </cell>
          <cell r="G376">
            <v>134.53977498</v>
          </cell>
        </row>
        <row r="377">
          <cell r="B377">
            <v>22.492511840000002</v>
          </cell>
          <cell r="C377">
            <v>0</v>
          </cell>
          <cell r="D377">
            <v>44.133789350000008</v>
          </cell>
          <cell r="E377">
            <v>0</v>
          </cell>
          <cell r="F377">
            <v>192.43392</v>
          </cell>
          <cell r="G377">
            <v>103.32886961999999</v>
          </cell>
        </row>
        <row r="378">
          <cell r="B378">
            <v>25.614973249999998</v>
          </cell>
          <cell r="C378">
            <v>0</v>
          </cell>
          <cell r="D378">
            <v>34.852866990000003</v>
          </cell>
          <cell r="E378">
            <v>0</v>
          </cell>
          <cell r="F378">
            <v>149.82643199999998</v>
          </cell>
          <cell r="G378">
            <v>149.27302542999999</v>
          </cell>
        </row>
        <row r="379">
          <cell r="B379">
            <v>21.826022239999997</v>
          </cell>
          <cell r="C379">
            <v>0</v>
          </cell>
          <cell r="D379">
            <v>52.811524479999996</v>
          </cell>
          <cell r="E379">
            <v>0</v>
          </cell>
          <cell r="F379">
            <v>49.246848</v>
          </cell>
          <cell r="G379">
            <v>190.54780271999999</v>
          </cell>
        </row>
        <row r="380">
          <cell r="B380">
            <v>9.2261029700000012</v>
          </cell>
          <cell r="C380">
            <v>0</v>
          </cell>
          <cell r="D380">
            <v>67.837982499999995</v>
          </cell>
          <cell r="E380">
            <v>20.68577342</v>
          </cell>
          <cell r="F380">
            <v>61.807871999999996</v>
          </cell>
          <cell r="G380">
            <v>168.07956352999997</v>
          </cell>
        </row>
        <row r="381">
          <cell r="B381">
            <v>9.7251840000000006E-2</v>
          </cell>
          <cell r="C381">
            <v>0</v>
          </cell>
          <cell r="D381">
            <v>86.023012610000009</v>
          </cell>
          <cell r="E381">
            <v>53.780430429999996</v>
          </cell>
          <cell r="F381">
            <v>76.774656000000007</v>
          </cell>
          <cell r="G381">
            <v>81.661869449999998</v>
          </cell>
        </row>
        <row r="448">
          <cell r="E448">
            <v>327.8</v>
          </cell>
        </row>
        <row r="449">
          <cell r="E449">
            <v>221.45</v>
          </cell>
        </row>
        <row r="450">
          <cell r="E450">
            <v>161.55000000000001</v>
          </cell>
        </row>
        <row r="451">
          <cell r="E451">
            <v>144.33000000000001</v>
          </cell>
        </row>
        <row r="452">
          <cell r="E452">
            <v>139.44</v>
          </cell>
        </row>
        <row r="453">
          <cell r="E453">
            <v>166.03</v>
          </cell>
        </row>
        <row r="454">
          <cell r="E454">
            <v>274.48</v>
          </cell>
        </row>
        <row r="455">
          <cell r="E455">
            <v>441.21</v>
          </cell>
        </row>
        <row r="456">
          <cell r="E456">
            <v>567.88</v>
          </cell>
        </row>
        <row r="457">
          <cell r="E457">
            <v>653.16</v>
          </cell>
        </row>
        <row r="458">
          <cell r="E458">
            <v>695.27</v>
          </cell>
        </row>
        <row r="459">
          <cell r="E459">
            <v>692.07</v>
          </cell>
        </row>
        <row r="460">
          <cell r="E460">
            <v>721.75</v>
          </cell>
        </row>
        <row r="461">
          <cell r="E461">
            <v>729.62</v>
          </cell>
        </row>
        <row r="462">
          <cell r="E462">
            <v>733.2</v>
          </cell>
        </row>
        <row r="463">
          <cell r="E463">
            <v>710.35</v>
          </cell>
        </row>
        <row r="464">
          <cell r="E464">
            <v>694.71</v>
          </cell>
        </row>
        <row r="465">
          <cell r="E465">
            <v>734.95</v>
          </cell>
        </row>
        <row r="466">
          <cell r="E466">
            <v>813.75</v>
          </cell>
        </row>
        <row r="467">
          <cell r="E467">
            <v>801.6</v>
          </cell>
        </row>
        <row r="468">
          <cell r="E468">
            <v>808.92</v>
          </cell>
        </row>
        <row r="469">
          <cell r="E469">
            <v>786.36</v>
          </cell>
        </row>
        <row r="470">
          <cell r="E470">
            <v>583.03</v>
          </cell>
        </row>
        <row r="471">
          <cell r="E471">
            <v>414.62</v>
          </cell>
        </row>
        <row r="516">
          <cell r="B516">
            <v>0</v>
          </cell>
          <cell r="C516">
            <v>80.195283100000012</v>
          </cell>
          <cell r="D516">
            <v>0</v>
          </cell>
          <cell r="E516">
            <v>0.60082181000000001</v>
          </cell>
          <cell r="F516">
            <v>0.20259993999999998</v>
          </cell>
          <cell r="G516">
            <v>114.67085722</v>
          </cell>
          <cell r="H516">
            <v>0</v>
          </cell>
          <cell r="I516">
            <v>0</v>
          </cell>
        </row>
        <row r="517">
          <cell r="B517">
            <v>0</v>
          </cell>
          <cell r="C517">
            <v>80.113438860000002</v>
          </cell>
          <cell r="D517">
            <v>0</v>
          </cell>
          <cell r="E517">
            <v>0</v>
          </cell>
          <cell r="F517">
            <v>0</v>
          </cell>
          <cell r="G517">
            <v>110.39780802999999</v>
          </cell>
          <cell r="H517">
            <v>0</v>
          </cell>
          <cell r="I517">
            <v>0</v>
          </cell>
        </row>
        <row r="518">
          <cell r="B518">
            <v>0</v>
          </cell>
          <cell r="C518">
            <v>35.292841120000006</v>
          </cell>
          <cell r="D518">
            <v>0</v>
          </cell>
          <cell r="E518">
            <v>0</v>
          </cell>
          <cell r="F518">
            <v>0</v>
          </cell>
          <cell r="G518">
            <v>115.93435703000002</v>
          </cell>
          <cell r="H518">
            <v>0</v>
          </cell>
          <cell r="I518">
            <v>0</v>
          </cell>
        </row>
        <row r="519"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107.67069217</v>
          </cell>
          <cell r="H519">
            <v>0</v>
          </cell>
          <cell r="I519">
            <v>0</v>
          </cell>
        </row>
        <row r="520"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89.347638619999998</v>
          </cell>
          <cell r="H520">
            <v>0</v>
          </cell>
          <cell r="I520">
            <v>0</v>
          </cell>
        </row>
        <row r="521"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91.919699870000002</v>
          </cell>
          <cell r="H521">
            <v>0</v>
          </cell>
          <cell r="I521">
            <v>0</v>
          </cell>
        </row>
        <row r="522"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103.42673788999998</v>
          </cell>
          <cell r="H522">
            <v>0</v>
          </cell>
          <cell r="I522">
            <v>0</v>
          </cell>
        </row>
        <row r="523"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109.9007108</v>
          </cell>
          <cell r="H523">
            <v>0</v>
          </cell>
          <cell r="I523">
            <v>0</v>
          </cell>
        </row>
        <row r="524"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89.294061409999998</v>
          </cell>
          <cell r="H524">
            <v>0</v>
          </cell>
          <cell r="I524">
            <v>0</v>
          </cell>
        </row>
        <row r="525"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89.50837027</v>
          </cell>
          <cell r="H525">
            <v>0</v>
          </cell>
          <cell r="I525">
            <v>0</v>
          </cell>
        </row>
        <row r="526"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89.739710310000007</v>
          </cell>
          <cell r="H526">
            <v>0</v>
          </cell>
          <cell r="I526">
            <v>0</v>
          </cell>
        </row>
        <row r="527"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109.10379404</v>
          </cell>
          <cell r="H527">
            <v>0</v>
          </cell>
          <cell r="I527">
            <v>0</v>
          </cell>
        </row>
        <row r="528"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91.960148889999999</v>
          </cell>
          <cell r="H528">
            <v>0</v>
          </cell>
          <cell r="I528">
            <v>0</v>
          </cell>
        </row>
        <row r="529"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89.510144360000012</v>
          </cell>
          <cell r="H529">
            <v>0</v>
          </cell>
          <cell r="I529">
            <v>0</v>
          </cell>
        </row>
        <row r="530"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39.904737329999996</v>
          </cell>
          <cell r="H530">
            <v>0</v>
          </cell>
          <cell r="I530">
            <v>0</v>
          </cell>
        </row>
        <row r="531"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B532">
            <v>0</v>
          </cell>
          <cell r="C532">
            <v>48.41535726</v>
          </cell>
          <cell r="D532">
            <v>0</v>
          </cell>
          <cell r="E532">
            <v>50.387897850000002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B533">
            <v>14.228122900000001</v>
          </cell>
          <cell r="C533">
            <v>76.097631010000001</v>
          </cell>
          <cell r="D533">
            <v>3.8757737900000002</v>
          </cell>
          <cell r="E533">
            <v>74.704859810000002</v>
          </cell>
          <cell r="F533">
            <v>1.07367324</v>
          </cell>
          <cell r="G533">
            <v>0</v>
          </cell>
          <cell r="H533">
            <v>0</v>
          </cell>
          <cell r="I533">
            <v>0</v>
          </cell>
        </row>
        <row r="534">
          <cell r="B534">
            <v>78.750945309999992</v>
          </cell>
          <cell r="C534">
            <v>79.255257159999999</v>
          </cell>
          <cell r="D534">
            <v>79.002155049999999</v>
          </cell>
          <cell r="E534">
            <v>78.925751329999997</v>
          </cell>
          <cell r="F534">
            <v>105.07663233000001</v>
          </cell>
          <cell r="G534">
            <v>0</v>
          </cell>
          <cell r="H534">
            <v>0</v>
          </cell>
          <cell r="I534">
            <v>0</v>
          </cell>
        </row>
        <row r="535">
          <cell r="B535">
            <v>79.659274359999998</v>
          </cell>
          <cell r="C535">
            <v>80.134964390000007</v>
          </cell>
          <cell r="D535">
            <v>79.878787189999997</v>
          </cell>
          <cell r="E535">
            <v>79.763353719999998</v>
          </cell>
          <cell r="F535">
            <v>100.50873102</v>
          </cell>
          <cell r="G535">
            <v>0</v>
          </cell>
          <cell r="H535">
            <v>0</v>
          </cell>
          <cell r="I535">
            <v>0</v>
          </cell>
        </row>
        <row r="536">
          <cell r="B536">
            <v>74.80586412000001</v>
          </cell>
          <cell r="C536">
            <v>75.22028924</v>
          </cell>
          <cell r="D536">
            <v>74.887708349999997</v>
          </cell>
          <cell r="E536">
            <v>74.776769189999996</v>
          </cell>
          <cell r="F536">
            <v>110.50389799999999</v>
          </cell>
          <cell r="G536">
            <v>0</v>
          </cell>
          <cell r="H536">
            <v>0</v>
          </cell>
          <cell r="I536">
            <v>0</v>
          </cell>
        </row>
        <row r="537">
          <cell r="B537">
            <v>74.722364069999998</v>
          </cell>
          <cell r="C537">
            <v>75.159260879999977</v>
          </cell>
          <cell r="D537">
            <v>56.39446018999999</v>
          </cell>
          <cell r="E537">
            <v>74.675055270000001</v>
          </cell>
          <cell r="F537">
            <v>99.591886450000004</v>
          </cell>
          <cell r="G537">
            <v>0</v>
          </cell>
          <cell r="H537">
            <v>0</v>
          </cell>
          <cell r="I537">
            <v>0</v>
          </cell>
        </row>
        <row r="538">
          <cell r="B538">
            <v>74.694451880000003</v>
          </cell>
          <cell r="C538">
            <v>75.148616399999995</v>
          </cell>
          <cell r="D538">
            <v>0</v>
          </cell>
          <cell r="E538">
            <v>74.701311659999988</v>
          </cell>
          <cell r="F538">
            <v>98.656236630000009</v>
          </cell>
          <cell r="G538">
            <v>0</v>
          </cell>
          <cell r="H538">
            <v>0</v>
          </cell>
          <cell r="I538">
            <v>0</v>
          </cell>
        </row>
        <row r="539">
          <cell r="B539">
            <v>45.353294900000002</v>
          </cell>
          <cell r="C539">
            <v>70.527965479999992</v>
          </cell>
          <cell r="D539">
            <v>0</v>
          </cell>
          <cell r="E539">
            <v>74.719288999999989</v>
          </cell>
          <cell r="F539">
            <v>132.85553251999997</v>
          </cell>
          <cell r="G539">
            <v>0</v>
          </cell>
          <cell r="H539">
            <v>0</v>
          </cell>
          <cell r="I539">
            <v>0</v>
          </cell>
        </row>
        <row r="547">
          <cell r="H547" t="str">
            <v>2286 MWh</v>
          </cell>
        </row>
        <row r="549">
          <cell r="H549" t="str">
            <v xml:space="preserve"> 626.2 GWh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>
        <row r="10">
          <cell r="E10">
            <v>327.8</v>
          </cell>
        </row>
        <row r="11">
          <cell r="E11">
            <v>221.45</v>
          </cell>
        </row>
        <row r="12">
          <cell r="E12">
            <v>161.55000000000001</v>
          </cell>
        </row>
        <row r="13">
          <cell r="E13">
            <v>144.33000000000001</v>
          </cell>
        </row>
        <row r="14">
          <cell r="E14">
            <v>139.44</v>
          </cell>
        </row>
        <row r="15">
          <cell r="E15">
            <v>166.03</v>
          </cell>
        </row>
        <row r="16">
          <cell r="E16">
            <v>274.48</v>
          </cell>
        </row>
        <row r="17">
          <cell r="E17">
            <v>441.21</v>
          </cell>
        </row>
        <row r="18">
          <cell r="E18">
            <v>567.88</v>
          </cell>
        </row>
        <row r="19">
          <cell r="E19">
            <v>653.16</v>
          </cell>
        </row>
        <row r="20">
          <cell r="E20">
            <v>695.27</v>
          </cell>
        </row>
        <row r="21">
          <cell r="E21">
            <v>692.07</v>
          </cell>
        </row>
        <row r="22">
          <cell r="E22">
            <v>721.75</v>
          </cell>
        </row>
        <row r="23">
          <cell r="E23">
            <v>729.62</v>
          </cell>
        </row>
        <row r="24">
          <cell r="E24">
            <v>733.2</v>
          </cell>
        </row>
        <row r="25">
          <cell r="E25">
            <v>710.35</v>
          </cell>
        </row>
        <row r="26">
          <cell r="E26">
            <v>694.71</v>
          </cell>
        </row>
        <row r="27">
          <cell r="E27">
            <v>734.95</v>
          </cell>
        </row>
        <row r="28">
          <cell r="E28">
            <v>813.75</v>
          </cell>
        </row>
        <row r="29">
          <cell r="E29">
            <v>801.6</v>
          </cell>
        </row>
        <row r="30">
          <cell r="E30">
            <v>808.92</v>
          </cell>
        </row>
        <row r="31">
          <cell r="E31">
            <v>786.36</v>
          </cell>
        </row>
        <row r="32">
          <cell r="E32">
            <v>583.03</v>
          </cell>
        </row>
        <row r="33">
          <cell r="E33">
            <v>414.62</v>
          </cell>
        </row>
      </sheetData>
      <sheetData sheetId="4">
        <row r="16">
          <cell r="B16">
            <v>70</v>
          </cell>
          <cell r="C16">
            <v>75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145</v>
          </cell>
        </row>
        <row r="17">
          <cell r="B17">
            <v>70</v>
          </cell>
          <cell r="C17">
            <v>75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145</v>
          </cell>
        </row>
        <row r="18">
          <cell r="B18">
            <v>70</v>
          </cell>
          <cell r="C18">
            <v>75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145</v>
          </cell>
        </row>
        <row r="19">
          <cell r="B19">
            <v>70</v>
          </cell>
          <cell r="C19">
            <v>75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145</v>
          </cell>
        </row>
        <row r="20">
          <cell r="B20">
            <v>70</v>
          </cell>
          <cell r="C20">
            <v>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145</v>
          </cell>
        </row>
        <row r="21">
          <cell r="B21">
            <v>70</v>
          </cell>
          <cell r="C21">
            <v>75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145</v>
          </cell>
        </row>
        <row r="22">
          <cell r="B22">
            <v>75</v>
          </cell>
          <cell r="C22">
            <v>70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145</v>
          </cell>
        </row>
        <row r="23">
          <cell r="B23">
            <v>75</v>
          </cell>
          <cell r="C23">
            <v>70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145</v>
          </cell>
        </row>
        <row r="24">
          <cell r="B24">
            <v>75</v>
          </cell>
          <cell r="C24">
            <v>70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145</v>
          </cell>
        </row>
        <row r="25">
          <cell r="B25">
            <v>75</v>
          </cell>
          <cell r="C25">
            <v>70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145</v>
          </cell>
        </row>
        <row r="26">
          <cell r="B26">
            <v>75</v>
          </cell>
          <cell r="C26">
            <v>70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145</v>
          </cell>
        </row>
        <row r="27">
          <cell r="B27">
            <v>75</v>
          </cell>
          <cell r="C27">
            <v>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145</v>
          </cell>
        </row>
        <row r="28">
          <cell r="B28">
            <v>75</v>
          </cell>
          <cell r="C28">
            <v>70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145</v>
          </cell>
        </row>
        <row r="29">
          <cell r="B29">
            <v>75</v>
          </cell>
          <cell r="C29">
            <v>70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145</v>
          </cell>
        </row>
        <row r="30">
          <cell r="B30">
            <v>75</v>
          </cell>
          <cell r="C30">
            <v>70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145</v>
          </cell>
        </row>
        <row r="31">
          <cell r="B31">
            <v>75</v>
          </cell>
          <cell r="C31">
            <v>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145</v>
          </cell>
        </row>
        <row r="32">
          <cell r="B32">
            <v>75</v>
          </cell>
          <cell r="C32">
            <v>70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145</v>
          </cell>
        </row>
        <row r="33">
          <cell r="B33">
            <v>75</v>
          </cell>
          <cell r="C33">
            <v>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145</v>
          </cell>
        </row>
        <row r="34">
          <cell r="B34">
            <v>75</v>
          </cell>
          <cell r="C34">
            <v>70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145</v>
          </cell>
        </row>
        <row r="35">
          <cell r="B35">
            <v>75</v>
          </cell>
          <cell r="C35">
            <v>70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145</v>
          </cell>
        </row>
        <row r="36">
          <cell r="B36">
            <v>75</v>
          </cell>
          <cell r="C36">
            <v>70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145</v>
          </cell>
        </row>
        <row r="37">
          <cell r="B37">
            <v>75</v>
          </cell>
          <cell r="C37">
            <v>70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145</v>
          </cell>
        </row>
        <row r="38">
          <cell r="B38">
            <v>70</v>
          </cell>
          <cell r="C38">
            <v>75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145</v>
          </cell>
        </row>
        <row r="39">
          <cell r="B39">
            <v>70</v>
          </cell>
          <cell r="C39">
            <v>75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145</v>
          </cell>
        </row>
        <row r="40">
          <cell r="B40">
            <v>73.333333333333329</v>
          </cell>
          <cell r="C40">
            <v>71.666666666666671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145</v>
          </cell>
        </row>
        <row r="217">
          <cell r="B217" t="str">
            <v>28/07/2025</v>
          </cell>
          <cell r="C217" t="str">
            <v>29/07/2025</v>
          </cell>
          <cell r="D217" t="str">
            <v>30/07/2025</v>
          </cell>
          <cell r="E217" t="str">
            <v>31/07/2025</v>
          </cell>
          <cell r="F217" t="str">
            <v>01/08/2025</v>
          </cell>
          <cell r="G217" t="str">
            <v>02/08/2025</v>
          </cell>
          <cell r="H217" t="str">
            <v>02/08/20252</v>
          </cell>
        </row>
        <row r="218">
          <cell r="B218">
            <v>11</v>
          </cell>
          <cell r="C218">
            <v>11</v>
          </cell>
          <cell r="D218">
            <v>11</v>
          </cell>
          <cell r="E218">
            <v>11</v>
          </cell>
          <cell r="F218">
            <v>11</v>
          </cell>
          <cell r="G218">
            <v>11</v>
          </cell>
          <cell r="H218">
            <v>11</v>
          </cell>
        </row>
        <row r="219">
          <cell r="B219">
            <v>28</v>
          </cell>
          <cell r="C219">
            <v>28</v>
          </cell>
          <cell r="D219">
            <v>28</v>
          </cell>
          <cell r="E219">
            <v>28</v>
          </cell>
          <cell r="F219">
            <v>28</v>
          </cell>
          <cell r="G219">
            <v>28</v>
          </cell>
          <cell r="H219">
            <v>28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likime AL"/>
      <sheetName val="Publikime EN"/>
      <sheetName val="Info "/>
      <sheetName val="D-1"/>
      <sheetName val="W-1"/>
    </sheetNames>
    <sheetDataSet>
      <sheetData sheetId="0" refreshError="1">
        <row r="2">
          <cell r="B2">
            <v>44867</v>
          </cell>
        </row>
        <row r="40">
          <cell r="D40">
            <v>1</v>
          </cell>
          <cell r="E40">
            <v>2</v>
          </cell>
          <cell r="F40">
            <v>3</v>
          </cell>
          <cell r="G40">
            <v>4</v>
          </cell>
        </row>
        <row r="154">
          <cell r="H154">
            <v>1150000</v>
          </cell>
        </row>
        <row r="343">
          <cell r="E343" t="str">
            <v>N/a</v>
          </cell>
        </row>
        <row r="344">
          <cell r="E344" t="str">
            <v>N/a</v>
          </cell>
        </row>
        <row r="345">
          <cell r="E345" t="str">
            <v>N/a</v>
          </cell>
        </row>
        <row r="346">
          <cell r="E346" t="str">
            <v>N/a</v>
          </cell>
        </row>
        <row r="347">
          <cell r="E347" t="str">
            <v>N/a</v>
          </cell>
        </row>
        <row r="348">
          <cell r="E348" t="str">
            <v>N/a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24B0CC-116B-4EDC-81D8-697286E576B8}" name="Table3" displayName="Table3" ref="C41:G43" headerRowCount="0" totalsRowShown="0" headerRowDxfId="672" dataDxfId="670" headerRowBorderDxfId="671" tableBorderDxfId="669" totalsRowBorderDxfId="668">
  <tableColumns count="5">
    <tableColumn id="1" xr3:uid="{DE9B61C4-9C31-4B27-8FC2-602CAA26371B}" name="Java" headerRowDxfId="667" dataDxfId="666"/>
    <tableColumn id="2" xr3:uid="{78E93CA1-34E6-4D29-8DD0-761BF8A5AFDF}" name="0" headerRowDxfId="665" dataDxfId="664"/>
    <tableColumn id="3" xr3:uid="{35A72B3C-2345-4CE0-BF54-DF0A1F02E103}" name="Java 43" headerRowDxfId="663" dataDxfId="662"/>
    <tableColumn id="4" xr3:uid="{CD153AE2-46FF-446C-ABB6-518A82FC59AE}" name="Java 44" headerRowDxfId="661" dataDxfId="660"/>
    <tableColumn id="5" xr3:uid="{47ACD8D1-A333-48EF-8468-CE1064EF512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BD75CE9-4A78-418D-B6A7-7209A3C869C7}" name="Table14" displayName="Table14" ref="C270:E276" totalsRowShown="0" headerRowDxfId="579" dataDxfId="577" headerRowBorderDxfId="578" tableBorderDxfId="576" totalsRowBorderDxfId="575">
  <autoFilter ref="C270:E276" xr:uid="{7BD75CE9-4A78-418D-B6A7-7209A3C869C7}"/>
  <tableColumns count="3">
    <tableColumn id="1" xr3:uid="{492A6877-A134-45DB-94B8-9CA5D44A7370}" name="Zona 1" dataDxfId="574"/>
    <tableColumn id="2" xr3:uid="{12FD1496-046B-4763-A187-15AC27ABEAEC}" name="Zona 2" dataDxfId="573"/>
    <tableColumn id="3" xr3:uid="{C8F32A21-0F14-4200-847B-824E87BA845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F2CDE15-5322-4B62-B3F7-57FA16E253F5}" name="Table1316" displayName="Table1316" ref="C290:E296" totalsRowShown="0" headerRowDxfId="571" dataDxfId="569" headerRowBorderDxfId="570" tableBorderDxfId="568" totalsRowBorderDxfId="567">
  <tableColumns count="3">
    <tableColumn id="1" xr3:uid="{6DF9753D-ACF2-4370-9496-7C072C4ACB15}" name="Zona 1" dataDxfId="566"/>
    <tableColumn id="2" xr3:uid="{0E4AC9E2-099A-489B-968F-9015C1193D0B}" name="Zona 2" dataDxfId="565"/>
    <tableColumn id="3" xr3:uid="{D12A2F0A-F571-446D-9791-D302E2559F6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41ACF37-A4D3-494F-BDA7-5EEDF6970E32}" name="Table1417" displayName="Table1417" ref="C300:E306" totalsRowShown="0" headerRowDxfId="563" dataDxfId="561" headerRowBorderDxfId="562" tableBorderDxfId="560" totalsRowBorderDxfId="559">
  <autoFilter ref="C300:E306" xr:uid="{441ACF37-A4D3-494F-BDA7-5EEDF6970E32}"/>
  <tableColumns count="3">
    <tableColumn id="1" xr3:uid="{073E70B3-56F9-44B2-921B-1415CF99F0A9}" name="Zona 1" dataDxfId="558"/>
    <tableColumn id="2" xr3:uid="{D2635C8B-A75A-43D2-9441-4FF2FB3B74B8}" name="Zona 2" dataDxfId="557"/>
    <tableColumn id="3" xr3:uid="{A2DC4255-EE84-4EA3-ACB3-CC630799827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D180AAA-CDFA-45A9-90EE-D888A26654B2}" name="Table141718" displayName="Table141718" ref="C321:E327" totalsRowShown="0" headerRowDxfId="555" dataDxfId="553" headerRowBorderDxfId="554" tableBorderDxfId="552" totalsRowBorderDxfId="551">
  <autoFilter ref="C321:E327" xr:uid="{1D180AAA-CDFA-45A9-90EE-D888A26654B2}"/>
  <tableColumns count="3">
    <tableColumn id="1" xr3:uid="{584957CE-A23A-4252-B761-520918FE191B}" name="Zona 1" dataDxfId="550"/>
    <tableColumn id="2" xr3:uid="{D345FC7A-B416-4F09-A7DE-49C7B76AB09E}" name="Zona 2" dataDxfId="549"/>
    <tableColumn id="3" xr3:uid="{F59AA3EF-3E16-455B-9032-922C5A6CAD40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A090D4F-CA17-4FFA-A85D-A72B68E710EC}" name="Table14171819" displayName="Table14171819" ref="C331:E337" totalsRowShown="0" headerRowDxfId="547" dataDxfId="545" headerRowBorderDxfId="546" tableBorderDxfId="544" totalsRowBorderDxfId="543">
  <autoFilter ref="C331:E337" xr:uid="{9A090D4F-CA17-4FFA-A85D-A72B68E710EC}"/>
  <tableColumns count="3">
    <tableColumn id="1" xr3:uid="{8D86E421-D0DD-4903-8F70-CEB645BDAE14}" name="Zona 1" dataDxfId="542"/>
    <tableColumn id="2" xr3:uid="{59230B77-1001-489B-A406-F289BBF32776}" name="Zona 2" dataDxfId="541"/>
    <tableColumn id="3" xr3:uid="{8EB6348F-F09A-4042-A8CE-B2E8AFD4C10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FE7F613-370B-4B81-82DB-BA6332F605C5}" name="Table1417181920" displayName="Table1417181920" ref="C345:E351" totalsRowShown="0" headerRowDxfId="539" dataDxfId="537" headerRowBorderDxfId="538" tableBorderDxfId="536" totalsRowBorderDxfId="535">
  <autoFilter ref="C345:E351" xr:uid="{0FE7F613-370B-4B81-82DB-BA6332F605C5}"/>
  <tableColumns count="3">
    <tableColumn id="1" xr3:uid="{4649A796-A927-497E-ACD4-A32D2A0F4F2C}" name="Zona 1" dataDxfId="534"/>
    <tableColumn id="2" xr3:uid="{8720A32E-34FA-4C8D-B57A-F9E5144A16DD}" name="Zona 2" dataDxfId="533"/>
    <tableColumn id="3" xr3:uid="{42458288-23F7-415D-9DA1-237773F0FAD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D967745-6C61-42E0-BD2E-421FD81190FF}" name="Table20" displayName="Table20" ref="C402:G442" totalsRowShown="0" headerRowDxfId="531" dataDxfId="529" headerRowBorderDxfId="530" tableBorderDxfId="528" totalsRowBorderDxfId="527">
  <autoFilter ref="C402:G442" xr:uid="{0D967745-6C61-42E0-BD2E-421FD81190FF}"/>
  <tableColumns count="5">
    <tableColumn id="1" xr3:uid="{A1544506-BB96-4EB4-A970-62522154D1E3}" name="Centrali" dataDxfId="526"/>
    <tableColumn id="2" xr3:uid="{A3D55E15-3E91-4EB0-815F-73039AB9D722}" name="Kapaciteti instaluar MW" dataDxfId="525"/>
    <tableColumn id="3" xr3:uid="{70DC72B3-35AA-4B43-B313-671003D85F6E}" name="Tensioni" dataDxfId="524"/>
    <tableColumn id="5" xr3:uid="{758A8276-5492-4F1F-8BC9-0BA258F382E9}" name="Lloji gjenerimit" dataDxfId="523"/>
    <tableColumn id="4" xr3:uid="{887F9A15-B900-4C8D-8E47-E816468C76F8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B3178D9-307B-4365-8ACB-8965C79DAE19}" name="Table21" displayName="Table21" ref="D447:E471" totalsRowShown="0" headerRowDxfId="521" dataDxfId="519" headerRowBorderDxfId="520" tableBorderDxfId="518" totalsRowBorderDxfId="517">
  <autoFilter ref="D447:E471" xr:uid="{9B3178D9-307B-4365-8ACB-8965C79DAE19}"/>
  <tableColumns count="2">
    <tableColumn id="1" xr3:uid="{6E8ABA12-7328-4AF6-9C56-9EC280F705AF}" name="Ora" dataDxfId="516"/>
    <tableColumn id="2" xr3:uid="{0F4FDFBC-1D81-44C6-9764-E7806E339B3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3157DB9-8A79-4D06-A12D-9F7906B6DB29}" name="Table2024" displayName="Table2024" ref="B501:G509" totalsRowShown="0" headerRowDxfId="514" dataDxfId="512" headerRowBorderDxfId="513" tableBorderDxfId="511" totalsRowBorderDxfId="510">
  <autoFilter ref="B501:G509" xr:uid="{A3157DB9-8A79-4D06-A12D-9F7906B6DB29}"/>
  <tableColumns count="6">
    <tableColumn id="1" xr3:uid="{C40FF502-68DF-403B-A054-F901949C0CBC}" name="Centrali" dataDxfId="509"/>
    <tableColumn id="6" xr3:uid="{ED518FB3-AE2C-44B7-B041-2E394915BCFF}" name="Njesia" dataDxfId="508"/>
    <tableColumn id="2" xr3:uid="{639E24EA-A5D4-4FCB-AC14-4D990A11AA99}" name="Kapaciteti instaluar MW" dataDxfId="507"/>
    <tableColumn id="3" xr3:uid="{F814A62C-8BCD-4D55-A9C5-A40AADDB1C0C}" name="Tensioni" dataDxfId="506"/>
    <tableColumn id="4" xr3:uid="{1A0752B2-9177-4507-B1CF-19BEE95D7DF2}" name="Vendndodhja" dataDxfId="505"/>
    <tableColumn id="5" xr3:uid="{59232969-7F5F-4E45-9801-5B0EB100D52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4963DD0-4E61-4E31-8954-91542F43FF81}" name="Table24" displayName="Table24" ref="C387:E392" totalsRowShown="0" headerRowDxfId="503" dataDxfId="501" headerRowBorderDxfId="502" tableBorderDxfId="500" totalsRowBorderDxfId="499">
  <autoFilter ref="C387:E392" xr:uid="{C4963DD0-4E61-4E31-8954-91542F43FF81}"/>
  <tableColumns count="3">
    <tableColumn id="1" xr3:uid="{AB5C1373-2E5C-4445-BE3B-079FD27F20DC}" name="Elementi" dataDxfId="498"/>
    <tableColumn id="2" xr3:uid="{995D0AFD-CBD3-43BD-B76E-0D7B5FDB9443}" name="Tipi" dataDxfId="497"/>
    <tableColumn id="3" xr3:uid="{F4C8C2AC-17C4-4C17-A16A-0EBAB69C820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4994E5-FEBD-436F-BB61-0B63E3508449}" name="Table4" displayName="Table4" ref="C71:E123" totalsRowShown="0" headerRowDxfId="657" dataDxfId="655" headerRowBorderDxfId="656" tableBorderDxfId="654" totalsRowBorderDxfId="653">
  <autoFilter ref="C71:E123" xr:uid="{244994E5-FEBD-436F-BB61-0B63E3508449}"/>
  <tableColumns count="3">
    <tableColumn id="1" xr3:uid="{5415C04D-4A83-477A-B66E-0980E3A131C1}" name="Java" dataDxfId="652"/>
    <tableColumn id="2" xr3:uid="{6771B09E-C7AD-4F12-BE9F-BAAB51DF7162}" name="Min (MW)" dataDxfId="651"/>
    <tableColumn id="3" xr3:uid="{D3C42D1B-8C46-4C63-BC0B-4F33E2EFF04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FCDD382-2208-4E46-B469-84A21741EEF0}" name="Table2" displayName="Table2" ref="A556:H581" totalsRowShown="0" headerRowDxfId="495" dataDxfId="493" headerRowBorderDxfId="494" tableBorderDxfId="492" totalsRowBorderDxfId="491">
  <autoFilter ref="A556:H581" xr:uid="{AFCDD382-2208-4E46-B469-84A21741EEF0}"/>
  <tableColumns count="8">
    <tableColumn id="1" xr3:uid="{67CB3D07-DBF5-44B8-B716-9CB3E7075027}" name="Ora" dataDxfId="490"/>
    <tableColumn id="2" xr3:uid="{CED9C24F-6C10-4BFD-B352-2D32250EA855}" name="aFRR+" dataDxfId="489"/>
    <tableColumn id="3" xr3:uid="{474A8E7F-CE2E-4998-8E61-E3671B652823}" name="aFRR-" dataDxfId="488"/>
    <tableColumn id="4" xr3:uid="{5D15BCA8-BE3D-4FC2-A66E-4E677BA6B540}" name="mFRR+" dataDxfId="487"/>
    <tableColumn id="5" xr3:uid="{8F9FEF4E-4686-4AE5-B7AE-970EFB4B7E52}" name="mFRR-" dataDxfId="486"/>
    <tableColumn id="6" xr3:uid="{6323ADA5-543D-4C2D-8FCB-EA4E582689B0}" name="RR+" dataDxfId="485"/>
    <tableColumn id="7" xr3:uid="{698DC25C-3A73-46A9-9CB1-AE35C37DC501}" name="RR-" dataDxfId="484"/>
    <tableColumn id="8" xr3:uid="{FF388E81-FD30-4237-ACC2-1B6C2594259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2159EB1-157A-4931-A3C2-15881F00D709}" name="Table5" displayName="Table5" ref="C611:E779" totalsRowShown="0" headerRowDxfId="482" headerRowBorderDxfId="481" tableBorderDxfId="480" totalsRowBorderDxfId="479">
  <autoFilter ref="C611:E779" xr:uid="{D2159EB1-157A-4931-A3C2-15881F00D709}"/>
  <tableColumns count="3">
    <tableColumn id="1" xr3:uid="{5137A410-EBED-4FB6-A188-BB16F1B16845}" name="Ora" dataDxfId="478"/>
    <tableColumn id="2" xr3:uid="{FD6C14B2-95F2-4CB7-A741-63F6C2F64229}" name="Ngarkesa (MWh)" dataDxfId="477"/>
    <tableColumn id="3" xr3:uid="{78B0A39F-2F5D-4014-AB56-6F68B74EEC5F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BB2F556-72D8-486A-A4F2-E86E69EA87AD}" name="Table6" displayName="Table6" ref="C811:E823" totalsRowShown="0" headerRowDxfId="475" dataDxfId="473" headerRowBorderDxfId="474" tableBorderDxfId="472" totalsRowBorderDxfId="471">
  <autoFilter ref="C811:E823" xr:uid="{ABB2F556-72D8-486A-A4F2-E86E69EA87AD}"/>
  <tableColumns count="3">
    <tableColumn id="1" xr3:uid="{829E9A11-7BA8-42F7-BA46-39217D1BD13C}" name="Muaji" dataDxfId="470"/>
    <tableColumn id="2" xr3:uid="{81A42A62-DF7C-471B-A408-7C25123EFBA3}" name="Ngarkesa Mes." dataDxfId="469"/>
    <tableColumn id="3" xr3:uid="{ED232F14-F855-4111-9598-7E5161BFC634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9810F8D-483D-4B03-892F-F487635FE64E}" name="Table127" displayName="Table127" ref="A853:H855" headerRowCount="0" totalsRowShown="0" headerRowDxfId="467" dataDxfId="465" headerRowBorderDxfId="466" tableBorderDxfId="464" totalsRowBorderDxfId="463">
  <tableColumns count="8">
    <tableColumn id="1" xr3:uid="{F798D0D0-6F87-4CAF-8AEE-09A50D0CB4C9}" name="Data" headerRowDxfId="462" dataDxfId="461"/>
    <tableColumn id="2" xr3:uid="{AB58B942-AE2D-4158-8C6B-81310AF06F87}" name="10-26-2020" headerRowDxfId="460" dataDxfId="459"/>
    <tableColumn id="3" xr3:uid="{CC012346-7AFF-40E5-B9ED-1036ACA21701}" name="10-27-2020" headerRowDxfId="458" dataDxfId="457"/>
    <tableColumn id="4" xr3:uid="{3A6AC40B-141D-49FB-980B-8CB10A538CD3}" name="10-28-2020" headerRowDxfId="456" dataDxfId="455"/>
    <tableColumn id="5" xr3:uid="{CA9D7816-BCEF-4912-9928-C5F236E75B24}" name="10-29-2020" headerRowDxfId="454" dataDxfId="453"/>
    <tableColumn id="6" xr3:uid="{96731296-9DB2-442F-B5BF-23824F900A61}" name="10-30-2020" headerRowDxfId="452" dataDxfId="451"/>
    <tableColumn id="7" xr3:uid="{98D84052-BB22-4C86-BB12-7BD0895B9B47}" name="10-31-2020" headerRowDxfId="450" dataDxfId="449"/>
    <tableColumn id="8" xr3:uid="{210AF011-F0F2-4036-A7A7-F23497B4B18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2151B7C-CEEB-4360-8533-E4450844C637}" name="Table27" displayName="Table27" ref="C880:F881" headerRowDxfId="446" headerRowBorderDxfId="445" tableBorderDxfId="444" totalsRowBorderDxfId="443">
  <autoFilter ref="C880:F881" xr:uid="{32151B7C-CEEB-4360-8533-E4450844C637}"/>
  <tableColumns count="4">
    <tableColumn id="1" xr3:uid="{A7E12332-9FE7-4208-9594-C36063FF9E3B}" name="Nr." totalsRowLabel="Total" dataDxfId="442" totalsRowDxfId="441"/>
    <tableColumn id="2" xr3:uid="{2F8C358E-3574-422F-9EDB-68239567BF69}" name="Nenstacioni" dataDxfId="440" totalsRowDxfId="439"/>
    <tableColumn id="3" xr3:uid="{D12CC733-2AE8-4F86-A77D-A11286D8CBDA}" name="Ora" dataDxfId="438" totalsRowDxfId="437"/>
    <tableColumn id="4" xr3:uid="{F0D2C0BC-0B02-40B5-A58A-59CD157B8699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5478AB2-A0E6-40DA-9666-F650BF737F8B}" name="Table2729" displayName="Table2729" ref="C885:F886" headerRowDxfId="434" headerRowBorderDxfId="433" tableBorderDxfId="432" totalsRowBorderDxfId="431">
  <autoFilter ref="C885:F886" xr:uid="{F5478AB2-A0E6-40DA-9666-F650BF737F8B}"/>
  <tableColumns count="4">
    <tableColumn id="1" xr3:uid="{EDA872B4-69C9-4E37-945D-56DE9FDF5668}" name="Nr." totalsRowLabel="Total" dataDxfId="430" totalsRowDxfId="429"/>
    <tableColumn id="2" xr3:uid="{AABDABD7-C579-4354-9AAC-22D69C5540C2}" name="Nenstacioni" dataDxfId="428" totalsRowDxfId="427"/>
    <tableColumn id="3" xr3:uid="{CC95F7D4-35AB-49B0-8249-2D946755B07F}" name="Ora" dataDxfId="426" totalsRowDxfId="425"/>
    <tableColumn id="4" xr3:uid="{D55314CD-4311-44BA-8046-F23A070030E9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60C6310-9A8B-4CBC-891E-1EA451BCB156}" name="Table29" displayName="Table29" ref="C159:F183" totalsRowShown="0" headerRowDxfId="422" dataDxfId="420" headerRowBorderDxfId="421" tableBorderDxfId="419" totalsRowBorderDxfId="418">
  <autoFilter ref="C159:F183" xr:uid="{E60C6310-9A8B-4CBC-891E-1EA451BCB156}"/>
  <tableColumns count="4">
    <tableColumn id="1" xr3:uid="{5B14EFE4-7BC5-4AA6-931D-457F51187062}" name="Ora" dataDxfId="417"/>
    <tableColumn id="2" xr3:uid="{0F5DAF50-3E72-494C-9A67-0EC4798432F0}" name="Prodhimi" dataDxfId="416"/>
    <tableColumn id="3" xr3:uid="{9781D293-1103-4AE2-9E60-1080243F075F}" name="Shkembimi" dataDxfId="415"/>
    <tableColumn id="4" xr3:uid="{943E1760-8E6B-4CB4-AE69-0A129ACDA94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2464EF9-897E-41F4-AB73-74D9FF4720CE}" name="Table1426" displayName="Table1426" ref="C280:E286" totalsRowShown="0" headerRowDxfId="413" dataDxfId="411" headerRowBorderDxfId="412" tableBorderDxfId="410" totalsRowBorderDxfId="409">
  <autoFilter ref="C280:E286" xr:uid="{72464EF9-897E-41F4-AB73-74D9FF4720CE}"/>
  <tableColumns count="3">
    <tableColumn id="1" xr3:uid="{F7974BC0-A552-4CA3-87FD-60E8CCEAE21C}" name="Zona 1" dataDxfId="408"/>
    <tableColumn id="2" xr3:uid="{03611A07-8F88-45A5-B0CB-E52CB335F5A7}" name="Zona 2" dataDxfId="407"/>
    <tableColumn id="3" xr3:uid="{3511701F-3E49-4EC5-A749-34D20F3A87D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762CD21-27F2-4C72-826F-1EC92337E434}" name="Table141731" displayName="Table141731" ref="C310:E316" totalsRowShown="0" headerRowDxfId="405" dataDxfId="403" headerRowBorderDxfId="404" tableBorderDxfId="402" totalsRowBorderDxfId="401">
  <autoFilter ref="C310:E316" xr:uid="{A762CD21-27F2-4C72-826F-1EC92337E434}"/>
  <tableColumns count="3">
    <tableColumn id="1" xr3:uid="{F30FB66A-C841-422A-9DC0-F53182FC3F4E}" name="Zona 1" dataDxfId="400"/>
    <tableColumn id="2" xr3:uid="{347FF5A0-417E-4E1F-9A0F-C5EBA67B4CA5}" name="Zona 2" dataDxfId="399"/>
    <tableColumn id="3" xr3:uid="{BE34CE95-8174-4381-B0B4-8DF7DD78A09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ED79173-69A6-423C-A140-7A8B577D87B8}" name="Table1" displayName="Table1" ref="A11:H13" headerRowCount="0" totalsRowShown="0" headerRowDxfId="397" dataDxfId="395" headerRowBorderDxfId="396" tableBorderDxfId="394" totalsRowBorderDxfId="393">
  <tableColumns count="8">
    <tableColumn id="1" xr3:uid="{171FC126-DEA0-4324-994F-A80578576552}" name="Data" headerRowDxfId="392" dataDxfId="391"/>
    <tableColumn id="2" xr3:uid="{E05EC102-0DBF-4B74-A029-D58BAE3B284C}" name="0.1.1900" headerRowDxfId="390" dataDxfId="389"/>
    <tableColumn id="3" xr3:uid="{A80C525D-AEC0-4656-8C0C-9E989C792586}" name="10-27-2020" headerRowDxfId="388" dataDxfId="387"/>
    <tableColumn id="4" xr3:uid="{B0EDC1FD-413E-4A88-8EF8-1E64CDBEB56A}" name="10-28-2020" headerRowDxfId="386" dataDxfId="385"/>
    <tableColumn id="5" xr3:uid="{A8C6F63D-AC1D-457B-B60E-BEC73BE6369F}" name="10-29-2020" headerRowDxfId="384" dataDxfId="383"/>
    <tableColumn id="6" xr3:uid="{49E4368F-1B9C-41E9-BFE2-83F3219CD742}" name="10-30-2020" headerRowDxfId="382" dataDxfId="381"/>
    <tableColumn id="7" xr3:uid="{B77F0D9C-03E3-4648-A7D3-5A34F6F34DF4}" name="10-31-2020" headerRowDxfId="380" dataDxfId="379"/>
    <tableColumn id="8" xr3:uid="{CEBE71EE-BBB2-4C42-9F20-F7E4F18CF2DD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CC7EA9-E406-4369-BF7A-4B5F83D08791}" name="Table7" displayName="Table7" ref="B215:G222" totalsRowShown="0" headerRowDxfId="649" headerRowBorderDxfId="648" tableBorderDxfId="647" totalsRowBorderDxfId="646" dataCellStyle="Normal">
  <autoFilter ref="B215:G222" xr:uid="{25CC7EA9-E406-4369-BF7A-4B5F83D08791}"/>
  <tableColumns count="6">
    <tableColumn id="1" xr3:uid="{458C4D63-5DD4-4D3E-8135-D321F4381816}" name="Elementi" dataDxfId="645" dataCellStyle="Normal"/>
    <tableColumn id="2" xr3:uid="{4D4B300E-DEE8-454D-B1B0-865851EB7A62}" name="Fillimi" dataDxfId="644" dataCellStyle="Normal"/>
    <tableColumn id="3" xr3:uid="{A3A718C3-3653-49AC-8F41-8D02AC1A56D8}" name="Perfundimi" dataDxfId="643" dataCellStyle="Normal"/>
    <tableColumn id="4" xr3:uid="{9A84A11E-16F6-4C31-BDF4-4D816F6B7741}" name="Vendndodhja" dataCellStyle="Normal"/>
    <tableColumn id="5" xr3:uid="{5B290D1C-E923-4D65-B0C3-641FA3445DE6}" name="Impakti ne kapacitetin kufitar" dataCellStyle="Normal"/>
    <tableColumn id="6" xr3:uid="{80E4D7F2-EF5C-448F-B352-2121952D9B8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5E81BAF-A7F3-4AF2-8D1A-D057680811E0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4EB2CC27-8A66-49BE-8F62-004EF804704B}" name="Ora" dataDxfId="372" dataCellStyle="Normal"/>
    <tableColumn id="2" xr3:uid="{AAEBF74E-34C0-4799-AD19-92658B65D4CD}" name=" Bistrice-Myrtos" dataDxfId="371" dataCellStyle="Normal"/>
    <tableColumn id="3" xr3:uid="{B63EA174-21E8-42E9-817B-1BEC14E1D4D5}" name=" FIERZE-PRIZREN" dataDxfId="370" dataCellStyle="Normal"/>
    <tableColumn id="4" xr3:uid="{AD1D5B87-8101-482D-BA26-E1240DECF1CE}" name="KOPLIK-PODGORICA" dataDxfId="369" dataCellStyle="Normal"/>
    <tableColumn id="5" xr3:uid="{88A10062-7193-4F02-BE86-4E5CB15BAC6F}" name="KOMAN-KOSOVA" dataDxfId="368" dataCellStyle="Normal"/>
    <tableColumn id="6" xr3:uid="{62E402E3-4A0E-4089-BF2B-AFBD0796C962}" name="TIRANA2-PODGORICE" dataDxfId="367" dataCellStyle="Normal"/>
    <tableColumn id="7" xr3:uid="{4227057E-34AA-422B-934E-CA226E9C154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B1E7B2D-C242-4361-B28B-93921C92A985}" name="Table37" displayName="Table37" ref="A515:I539" totalsRowShown="0" headerRowDxfId="365" headerRowBorderDxfId="364" tableBorderDxfId="363" totalsRowBorderDxfId="362">
  <tableColumns count="9">
    <tableColumn id="1" xr3:uid="{5E6893CE-CE11-4F83-A5E7-63336351D5BE}" name="Ora" dataDxfId="361"/>
    <tableColumn id="2" xr3:uid="{5BEA63C3-5A8E-4C39-8572-509C92FFCEA8}" name="Fierze 1" dataDxfId="360"/>
    <tableColumn id="3" xr3:uid="{529141D0-6C16-4FBC-B39F-A8D0BE113F87}" name="Fierze 2" dataDxfId="359"/>
    <tableColumn id="4" xr3:uid="{F9123E55-5033-4A64-A958-C2558599C644}" name="Fierze 3" dataDxfId="358"/>
    <tableColumn id="5" xr3:uid="{984634D9-02FC-4A85-9A6B-74F4308AD46F}" name="Fierze 4" dataDxfId="357"/>
    <tableColumn id="6" xr3:uid="{1DEC203A-F5FF-422E-B420-749C163D4AEA}" name="Koman 1" dataDxfId="356"/>
    <tableColumn id="7" xr3:uid="{FED37238-D2BC-4CF3-9832-ACDE6E76C79F}" name="Koman 2" dataDxfId="355"/>
    <tableColumn id="8" xr3:uid="{61C69557-72C2-4366-9758-BB9EB9823C4A}" name="Koman 3" dataDxfId="354"/>
    <tableColumn id="9" xr3:uid="{1854BC27-22DE-4EBC-B44C-CB36AA02E6EA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EC10957-F7E4-4D05-888F-768E89B03548}" name="Table41" displayName="Table41" ref="A543:I544" totalsRowShown="0" headerRowDxfId="352" dataDxfId="350" headerRowBorderDxfId="351" tableBorderDxfId="349" totalsRowBorderDxfId="348">
  <tableColumns count="9">
    <tableColumn id="1" xr3:uid="{76505870-9009-44B3-A4D8-4D3898A2B6B7}" name=" " dataDxfId="347"/>
    <tableColumn id="2" xr3:uid="{23687086-FC04-4FC8-9F1A-CF0DD4D81CD6}" name="Fierze 1" dataDxfId="346"/>
    <tableColumn id="3" xr3:uid="{0D503599-131F-4741-B3F8-7EAF9778F67A}" name="Fierze 2" dataDxfId="345"/>
    <tableColumn id="4" xr3:uid="{7F4BA694-746A-44ED-846D-47A7C1716E32}" name="Fierze 3" dataDxfId="344"/>
    <tableColumn id="5" xr3:uid="{E109C14A-15BF-4CDF-AF10-4FF7AED3FB95}" name="Fierze 4" dataDxfId="343"/>
    <tableColumn id="6" xr3:uid="{72B3B70F-1FF2-45E5-8897-71B08B452344}" name="Koman 1" dataDxfId="342"/>
    <tableColumn id="7" xr3:uid="{74C970EE-8C25-4C7D-A850-A2F76C85B08A}" name="Koman 2" dataDxfId="341"/>
    <tableColumn id="8" xr3:uid="{34DF6FB1-21C1-461A-A602-F6B60096FC2B}" name="Koman 3" dataDxfId="340"/>
    <tableColumn id="9" xr3:uid="{35628BF6-2092-4AE2-85DD-0003326DBD7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B77EAC31-EE88-47FD-A67C-82A5942A2F58}" name="Table12662" displayName="Table12662" ref="A11:H13" headerRowCount="0" totalsRowShown="0" headerRowDxfId="338" dataDxfId="336" headerRowBorderDxfId="337" tableBorderDxfId="335" totalsRowBorderDxfId="334">
  <tableColumns count="8">
    <tableColumn id="1" xr3:uid="{31DE0BC5-CF6F-4296-B2D3-E46F09855175}" name="Data" headerRowDxfId="333" dataDxfId="332"/>
    <tableColumn id="2" xr3:uid="{8724EC8D-0537-47E8-B6B2-A721EFE419A1}" name="0.1.1900" headerRowDxfId="331" dataDxfId="330">
      <calculatedColumnFormula>'[2]Publikime AL'!B11</calculatedColumnFormula>
    </tableColumn>
    <tableColumn id="3" xr3:uid="{8B3B562C-C94A-44BC-84F0-1FEBB5E2A80D}" name="10-27-2020" headerRowDxfId="329" dataDxfId="328">
      <calculatedColumnFormula>'[2]Publikime AL'!C11</calculatedColumnFormula>
    </tableColumn>
    <tableColumn id="4" xr3:uid="{21837EF8-AA17-4F7A-BB7C-1F7F439037E3}" name="10-28-2020" headerRowDxfId="327" dataDxfId="326">
      <calculatedColumnFormula>'[2]Publikime AL'!D11</calculatedColumnFormula>
    </tableColumn>
    <tableColumn id="5" xr3:uid="{DC55830B-5686-429D-AF47-BD858746B8C4}" name="10-29-2020" headerRowDxfId="325" dataDxfId="324">
      <calculatedColumnFormula>'[2]Publikime AL'!E11</calculatedColumnFormula>
    </tableColumn>
    <tableColumn id="6" xr3:uid="{F772E45A-2569-42A8-BF37-BC64AC281BF3}" name="10-30-2020" headerRowDxfId="323" dataDxfId="322">
      <calculatedColumnFormula>'[2]Publikime AL'!F11</calculatedColumnFormula>
    </tableColumn>
    <tableColumn id="7" xr3:uid="{4EBFFB1C-22B3-4953-815F-546731A93235}" name="10-31-2020" headerRowDxfId="321" dataDxfId="320">
      <calculatedColumnFormula>'[2]Publikime AL'!G11</calculatedColumnFormula>
    </tableColumn>
    <tableColumn id="8" xr3:uid="{8FF11F70-3DDE-4924-9C20-178181D70A93}" name="11-1-2020" headerRowDxfId="319" dataDxfId="318">
      <calculatedColumnFormula>'[2]Publikime AL'!H11</calculatedColumnFormula>
    </tableColumn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5DD018F-5C87-4B5C-99FE-C8B9DFAF80F7}" name="Table33163" displayName="Table33163" ref="C18:G20" headerRowCount="0" totalsRowShown="0" headerRowDxfId="317" dataDxfId="315" headerRowBorderDxfId="316" tableBorderDxfId="314" totalsRowBorderDxfId="313">
  <tableColumns count="5">
    <tableColumn id="1" xr3:uid="{A0DF23A5-F885-47FC-93D6-0E012A59D52F}" name="Java" headerRowDxfId="312" dataDxfId="311"/>
    <tableColumn id="2" xr3:uid="{BA2CF2E2-F3CD-4640-88A3-D98E337A4095}" name="0" headerRowDxfId="310" dataDxfId="309">
      <calculatedColumnFormula>'[2]Publikime AL'!D41</calculatedColumnFormula>
    </tableColumn>
    <tableColumn id="3" xr3:uid="{7E9C33F1-A4A1-4D28-ABC7-72A8E71D2414}" name="Java 43" headerRowDxfId="308" dataDxfId="307">
      <calculatedColumnFormula>'[2]Publikime AL'!E41</calculatedColumnFormula>
    </tableColumn>
    <tableColumn id="4" xr3:uid="{06164AC7-F3A2-42DC-A6AD-EB8F9DE78E09}" name="Java 44" headerRowDxfId="306" dataDxfId="305">
      <calculatedColumnFormula>'[2]Publikime AL'!F41</calculatedColumnFormula>
    </tableColumn>
    <tableColumn id="5" xr3:uid="{E34D4B48-DAE8-4354-A8AC-1F6FE5B4A2A8}" name="Java 45" headerRowDxfId="304" dataDxfId="303">
      <calculatedColumnFormula>'[2]Publikime AL'!G41</calculatedColumnFormula>
    </tableColumn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EF422AD8-86CD-4A42-B9B5-8B0DCEFC3469}" name="Table43364" displayName="Table43364" ref="C25:E77" totalsRowShown="0" headerRowDxfId="302" dataDxfId="300" headerRowBorderDxfId="301" tableBorderDxfId="299" totalsRowBorderDxfId="298">
  <autoFilter ref="C25:E77" xr:uid="{EF422AD8-86CD-4A42-B9B5-8B0DCEFC3469}"/>
  <tableColumns count="3">
    <tableColumn id="1" xr3:uid="{835BECE8-A9C8-4522-8B46-FB1AE14C7458}" name="Week" dataDxfId="297">
      <calculatedColumnFormula>C25+1</calculatedColumnFormula>
    </tableColumn>
    <tableColumn id="2" xr3:uid="{E1590CC9-8D07-4838-8F58-7A13C0BBAD1F}" name="Min (MW)" dataDxfId="296">
      <calculatedColumnFormula>'[1]Publikime AL'!D72</calculatedColumnFormula>
    </tableColumn>
    <tableColumn id="3" xr3:uid="{664CB1C5-05B6-4475-99FC-F77AF4803345}" name="Max (MW)" dataDxfId="295">
      <calculatedColumnFormula>'[1]Publikime AL'!E72</calculatedColumnFormula>
    </tableColumn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E0B320CA-51B0-47A3-8277-8C32B23A2178}" name="Table73465" displayName="Table73465" ref="B112:G119" totalsRowShown="0" headerRowDxfId="294" dataDxfId="292" headerRowBorderDxfId="293" tableBorderDxfId="291" totalsRowBorderDxfId="290">
  <autoFilter ref="B112:G119" xr:uid="{E0B320CA-51B0-47A3-8277-8C32B23A2178}"/>
  <tableColumns count="6">
    <tableColumn id="1" xr3:uid="{3B60DEF1-F1B2-467E-BD9F-0EF9F823ECC3}" name="Element" dataDxfId="289"/>
    <tableColumn id="2" xr3:uid="{9F94B7D8-1BC5-4644-B50D-94BBDD05D5B3}" name="Start" dataDxfId="288"/>
    <tableColumn id="3" xr3:uid="{979206D9-915E-4AA5-980D-828034E8D8CD}" name="End" dataDxfId="287"/>
    <tableColumn id="4" xr3:uid="{66C14796-7E84-4DFD-BEC9-5BA8D4B91C0D}" name="Location" dataDxfId="286"/>
    <tableColumn id="5" xr3:uid="{B263DF94-00EA-4520-9943-3EBCA824765F}" name="NTC impact" dataDxfId="285"/>
    <tableColumn id="6" xr3:uid="{9345E461-2E7B-4D03-9EFF-BE4F031D8F9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29A0C579-73BA-40E2-976D-82CA78B8AA7F}" name="Table793566" displayName="Table793566" ref="B125:G126" totalsRowShown="0" headerRowDxfId="283" dataDxfId="281" headerRowBorderDxfId="282" tableBorderDxfId="280" totalsRowBorderDxfId="279">
  <autoFilter ref="B125:G126" xr:uid="{29A0C579-73BA-40E2-976D-82CA78B8AA7F}"/>
  <tableColumns count="6">
    <tableColumn id="1" xr3:uid="{6483EEE7-DABE-42A1-9A01-4445F54A9541}" name="Element" dataDxfId="278">
      <calculatedColumnFormula>[1]!Table79[Elementi]</calculatedColumnFormula>
    </tableColumn>
    <tableColumn id="2" xr3:uid="{84F8418B-3103-4AE4-B9E6-A547D6D3A3FC}" name="Start" dataDxfId="277">
      <calculatedColumnFormula>[1]!Table79[Fillimi]</calculatedColumnFormula>
    </tableColumn>
    <tableColumn id="3" xr3:uid="{9D2526EE-4883-4ADA-A4F7-8ACEC690CC15}" name="End" dataDxfId="276">
      <calculatedColumnFormula>[1]!Table79[Perfundimi]</calculatedColumnFormula>
    </tableColumn>
    <tableColumn id="4" xr3:uid="{919C20A3-CDD7-4F0B-9D14-221D9A61BB23}" name="Location" dataDxfId="275">
      <calculatedColumnFormula>[1]!Table79[Vendndoshja]</calculatedColumnFormula>
    </tableColumn>
    <tableColumn id="5" xr3:uid="{6548C523-085D-4018-A602-EF68ECC64085}" name="NTC impact" dataDxfId="274">
      <calculatedColumnFormula>[1]!Table79[Impakti ne kapacitetin kufitar]</calculatedColumnFormula>
    </tableColumn>
    <tableColumn id="6" xr3:uid="{FC777EEB-6075-46D5-AB39-C447F9A31298}" name="Reason" dataDxfId="273">
      <calculatedColumnFormula>[1]!Table79[Arsyeja]</calculatedColumnFormula>
    </tableColumn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C4F9FD2C-5A07-4F20-BD13-5CD378EF66D5}" name="Table93667" displayName="Table93667" ref="B134:G135" totalsRowShown="0" headerRowDxfId="272" dataDxfId="270" headerRowBorderDxfId="271" tableBorderDxfId="269" totalsRowBorderDxfId="268">
  <autoFilter ref="B134:G135" xr:uid="{C4F9FD2C-5A07-4F20-BD13-5CD378EF66D5}"/>
  <tableColumns count="6">
    <tableColumn id="1" xr3:uid="{9BEC2E8F-AF92-4E0B-A2B2-5B3D0C095A6A}" name="Element" dataDxfId="267">
      <calculatedColumnFormula>[1]!Table9[Elementi]</calculatedColumnFormula>
    </tableColumn>
    <tableColumn id="2" xr3:uid="{FF648D8E-2C97-4C44-81D8-4D15FCCB7CE6}" name="Location" dataDxfId="266">
      <calculatedColumnFormula>[1]!Table9[Vendndodhja]</calculatedColumnFormula>
    </tableColumn>
    <tableColumn id="3" xr3:uid="{89721FE8-40D4-4215-BD62-9735151D1748}" name="Installed capacity (MWh)" dataDxfId="265">
      <calculatedColumnFormula>[1]!Table9[Kapaciteti I instaluar(MWh)]</calculatedColumnFormula>
    </tableColumn>
    <tableColumn id="4" xr3:uid="{D24AF8E2-0D2A-4D6F-932E-992ED344A94F}" name="Generation Type" dataDxfId="264">
      <calculatedColumnFormula>[1]!Table9[Lloji gjenerimit]</calculatedColumnFormula>
    </tableColumn>
    <tableColumn id="5" xr3:uid="{B7F1572C-BE50-4F64-8602-1E01B985CE61}" name="Reason" dataDxfId="263">
      <calculatedColumnFormula>[1]!Table9[Arsyeja]</calculatedColumnFormula>
    </tableColumn>
    <tableColumn id="6" xr3:uid="{6B502254-2A86-46BF-98F9-59AF54F912E0}" name="Period" dataDxfId="262">
      <calculatedColumnFormula>[1]!Table9[Periudha]</calculatedColumnFormula>
    </tableColumn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1ADE558-ADD8-46D3-821E-8C0C3B51E4C8}" name="Table9113768" displayName="Table9113768" ref="B139:G140" totalsRowShown="0" headerRowDxfId="261" dataDxfId="259" headerRowBorderDxfId="260" tableBorderDxfId="258" totalsRowBorderDxfId="257">
  <autoFilter ref="B139:G140" xr:uid="{C1ADE558-ADD8-46D3-821E-8C0C3B51E4C8}"/>
  <tableColumns count="6">
    <tableColumn id="1" xr3:uid="{846ED0AA-97E3-4AC7-A2D3-C5A36CAB7415}" name="Elementi" dataDxfId="256">
      <calculatedColumnFormula>[1]!Table911[Elementi]</calculatedColumnFormula>
    </tableColumn>
    <tableColumn id="2" xr3:uid="{48ADA9F8-B4E1-4E81-8261-A0C4F1B83D12}" name="Vendndodhja" dataDxfId="255">
      <calculatedColumnFormula>[1]!Table911[Vendndodhja]</calculatedColumnFormula>
    </tableColumn>
    <tableColumn id="3" xr3:uid="{4303F035-66BD-4CBF-A2C3-393DED536E2D}" name="Kapaciteti I instaluar(MWh)" dataDxfId="254">
      <calculatedColumnFormula>[1]!Table911[Kapaciteti I instaluar(MWh)]</calculatedColumnFormula>
    </tableColumn>
    <tableColumn id="4" xr3:uid="{CDEEECB7-000B-4837-95A0-4A9136D43636}" name="Lloji gjenerimit" dataDxfId="253">
      <calculatedColumnFormula>[1]!Table911[Lloji gjenerimit]</calculatedColumnFormula>
    </tableColumn>
    <tableColumn id="5" xr3:uid="{4C3C1400-5DC1-4CDB-82CD-791AE0A7D06C}" name="Arsyeja" dataDxfId="252">
      <calculatedColumnFormula>[1]!Table911[Arsyeja]</calculatedColumnFormula>
    </tableColumn>
    <tableColumn id="6" xr3:uid="{3AA3B620-164D-4CFA-955F-4D5E13BD9A83}" name="Periudha" dataDxfId="251">
      <calculatedColumnFormula>[1]!Table911[Periudha]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96472A-DC7A-4E70-83FA-01FADCC3F4A6}" name="Table79" displayName="Table79" ref="B228:G229" totalsRowShown="0" headerRowDxfId="642" dataDxfId="640" headerRowBorderDxfId="641" tableBorderDxfId="639" totalsRowBorderDxfId="638">
  <autoFilter ref="B228:G229" xr:uid="{4A96472A-DC7A-4E70-83FA-01FADCC3F4A6}"/>
  <tableColumns count="6">
    <tableColumn id="1" xr3:uid="{B595172B-4CE2-4D97-A9C5-80C8E9A8CC18}" name="Elementi" dataDxfId="637"/>
    <tableColumn id="2" xr3:uid="{52AF406F-7EF9-4B8E-A021-32ECAEE42C68}" name="Fillimi" dataDxfId="636"/>
    <tableColumn id="3" xr3:uid="{1ABAD495-4F6D-4232-89B9-607963869EFB}" name="Perfundimi" dataDxfId="635"/>
    <tableColumn id="4" xr3:uid="{0CD8CDBA-F9B3-48BE-B0D1-84ED166B541A}" name="Vendndoshja" dataDxfId="634"/>
    <tableColumn id="5" xr3:uid="{32B07515-1708-41FA-833D-F6FDAA45E921}" name="Impakti ne kapacitetin kufitar" dataDxfId="633"/>
    <tableColumn id="6" xr3:uid="{8EA4C0F3-C942-4816-9A79-7983EEF3B90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9F667D1-3AFC-453D-B8BD-F86F5C5BA40C}" name="Table911123869" displayName="Table911123869" ref="B144:G148" totalsRowShown="0" headerRowDxfId="250" dataDxfId="248" headerRowBorderDxfId="249" tableBorderDxfId="247" totalsRowBorderDxfId="246">
  <autoFilter ref="B144:G148" xr:uid="{79F667D1-3AFC-453D-B8BD-F86F5C5BA40C}"/>
  <tableColumns count="6">
    <tableColumn id="1" xr3:uid="{CF8DE611-1C61-4BD6-9978-62F48F0EBED7}" name="Element" dataDxfId="245"/>
    <tableColumn id="2" xr3:uid="{BEEDA6D5-0A5F-411C-A073-75FBEE42B802}" name="Location" dataDxfId="244"/>
    <tableColumn id="3" xr3:uid="{FD409958-7802-43FE-8B80-5CB016B8C4E9}" name="Installed capacity (MWh)" dataDxfId="243"/>
    <tableColumn id="4" xr3:uid="{4E24E5DC-9441-4E26-843B-DC353E495613}" name="Generation Type" dataDxfId="242"/>
    <tableColumn id="5" xr3:uid="{39CABA59-8C26-4BF0-983E-4CC62C9B6CEE}" name="Reason" dataDxfId="241"/>
    <tableColumn id="6" xr3:uid="{2891793B-6F1A-4CDE-B833-8BBF2F6280A2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C8EA5EFF-6CA9-4E9A-AF79-888991D2E102}" name="Table91112133970" displayName="Table91112133970" ref="B152:G153" totalsRowShown="0" headerRowDxfId="239" dataDxfId="237" headerRowBorderDxfId="238" tableBorderDxfId="236" totalsRowBorderDxfId="235">
  <autoFilter ref="B152:G153" xr:uid="{C8EA5EFF-6CA9-4E9A-AF79-888991D2E102}"/>
  <tableColumns count="6">
    <tableColumn id="1" xr3:uid="{9083FE06-2960-4651-BB80-953766D1C73A}" name="Element" dataDxfId="234">
      <calculatedColumnFormula>[1]!Table9111213[Elementi]</calculatedColumnFormula>
    </tableColumn>
    <tableColumn id="2" xr3:uid="{0FFED557-3E2D-4B3F-B25C-0AE6574620B7}" name="Location" dataDxfId="233">
      <calculatedColumnFormula>[1]!Table9111213[Vendndodhja]</calculatedColumnFormula>
    </tableColumn>
    <tableColumn id="3" xr3:uid="{318A61EF-7947-4F4E-AAD0-2ED4C21B29A6}" name="Installed capacity (MWh)" dataDxfId="232">
      <calculatedColumnFormula>[1]!Table9111213[Kapaciteti I instaluar(MWh)]</calculatedColumnFormula>
    </tableColumn>
    <tableColumn id="4" xr3:uid="{159C49DC-0120-47A9-A431-D82706C217C3}" name="Generation Type" dataDxfId="231">
      <calculatedColumnFormula>[1]!Table9111213[Lloji gjenerimit]</calculatedColumnFormula>
    </tableColumn>
    <tableColumn id="5" xr3:uid="{6BB56B1C-4D86-4ADD-BA40-F07464EC523B}" name="Reason" dataDxfId="230">
      <calculatedColumnFormula>[1]!Table9111213[Arsyeja]</calculatedColumnFormula>
    </tableColumn>
    <tableColumn id="6" xr3:uid="{BAC9DB5A-6B26-46F1-B288-73F8D08DCFB5}" name="Period" dataDxfId="229">
      <calculatedColumnFormula>[1]!Table9111213[Periudha]</calculatedColumnFormula>
    </tableColumn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F91C1460-D87F-4E33-B2DC-75DEC6D80FE9}" name="Table134071" displayName="Table134071" ref="C157:E163" totalsRowShown="0" headerRowDxfId="228" dataDxfId="226" headerRowBorderDxfId="227" tableBorderDxfId="225" totalsRowBorderDxfId="224">
  <autoFilter ref="C157:E163" xr:uid="{F91C1460-D87F-4E33-B2DC-75DEC6D80FE9}"/>
  <tableColumns count="3">
    <tableColumn id="1" xr3:uid="{32CD6E31-E46C-4C38-AD41-30EC8FD4583A}" name="Area 1" dataDxfId="223"/>
    <tableColumn id="2" xr3:uid="{5B228428-D619-4CBF-A445-C33F2BCB7A32}" name="Area 2" dataDxfId="222"/>
    <tableColumn id="3" xr3:uid="{10D84CBF-4E2C-48A7-B609-75721FD609AC}" name="NTC(MW) " dataDxfId="221">
      <calculatedColumnFormula>'[1]Publikime AL'!E261</calculatedColumnFormula>
    </tableColumn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4B57CE22-35D0-403A-AFB5-31588363E368}" name="Table144172" displayName="Table144172" ref="C167:E173" totalsRowShown="0" headerRowDxfId="220" dataDxfId="218" headerRowBorderDxfId="219" tableBorderDxfId="217" totalsRowBorderDxfId="216">
  <autoFilter ref="C167:E173" xr:uid="{4B57CE22-35D0-403A-AFB5-31588363E368}"/>
  <tableColumns count="3">
    <tableColumn id="1" xr3:uid="{CA11B5F8-065D-4130-9B0C-C06F4740CB95}" name="Area 1" dataDxfId="215"/>
    <tableColumn id="2" xr3:uid="{42B581C8-363C-42AD-AFF9-1A780F1CC499}" name="Area 2" dataDxfId="214"/>
    <tableColumn id="3" xr3:uid="{D808C2C6-6ECA-4A81-926B-8A8C87826633}" name="NTC(MW)" dataDxfId="213">
      <calculatedColumnFormula>'[1]Publikime AL'!E271</calculatedColumnFormula>
    </tableColumn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E1388CB4-3435-4CDC-BCC9-148F8413B839}" name="Table13164273" displayName="Table13164273" ref="C187:E193" totalsRowShown="0" headerRowDxfId="212" dataDxfId="210" headerRowBorderDxfId="211" tableBorderDxfId="209" totalsRowBorderDxfId="208">
  <autoFilter ref="C187:E193" xr:uid="{E1388CB4-3435-4CDC-BCC9-148F8413B839}"/>
  <tableColumns count="3">
    <tableColumn id="1" xr3:uid="{38404427-3D5F-47CC-8906-EB5D8D6D7A5C}" name="Area 1" dataDxfId="207"/>
    <tableColumn id="2" xr3:uid="{2F474FE8-C8A5-4CCE-9FD5-6AB2DFD04B8D}" name="Area 2" dataDxfId="206"/>
    <tableColumn id="3" xr3:uid="{FB74671A-AA3D-4EE2-9D31-B42799DFE9AF}" name="NTC(MW) " dataDxfId="205">
      <calculatedColumnFormula>'[1]Publikime AL'!E291</calculatedColumnFormula>
    </tableColumn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7B5F8F92-4D95-4CD9-9001-1CD3DE828FB3}" name="Table14174374" displayName="Table14174374" ref="C197:E203" totalsRowShown="0" headerRowDxfId="204" dataDxfId="202" headerRowBorderDxfId="203" tableBorderDxfId="201" totalsRowBorderDxfId="200">
  <autoFilter ref="C197:E203" xr:uid="{7B5F8F92-4D95-4CD9-9001-1CD3DE828FB3}"/>
  <tableColumns count="3">
    <tableColumn id="1" xr3:uid="{AE6A5597-156E-484E-8857-77E3E5CE3E19}" name="Area 1" dataDxfId="199"/>
    <tableColumn id="2" xr3:uid="{F97BF1CE-4597-4CF1-832A-C673AE1934B8}" name="Area 2" dataDxfId="198"/>
    <tableColumn id="3" xr3:uid="{64512CE3-A583-4065-84E3-74FFD7E2F952}" name="NTC(MW)" dataDxfId="197">
      <calculatedColumnFormula>'[1]Publikime AL'!E301</calculatedColumnFormula>
    </tableColumn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1CE71E94-14E1-467A-B7C3-531304DEA562}" name="Table1417184475" displayName="Table1417184475" ref="C218:E224" totalsRowShown="0" headerRowDxfId="196" dataDxfId="194" headerRowBorderDxfId="195" tableBorderDxfId="193" totalsRowBorderDxfId="192">
  <autoFilter ref="C218:E224" xr:uid="{1CE71E94-14E1-467A-B7C3-531304DEA562}"/>
  <tableColumns count="3">
    <tableColumn id="1" xr3:uid="{004A4393-B4EF-4901-8A3D-7B13F5AF2057}" name="Area 1" dataDxfId="191"/>
    <tableColumn id="2" xr3:uid="{16F5BA1F-4D14-4326-930C-1C3DFC892F02}" name="Area 2" dataDxfId="190"/>
    <tableColumn id="3" xr3:uid="{8D9CD6C6-9B8C-4EDF-BCD0-682C1DC3AACC}" name="NTC(MW)" dataDxfId="189">
      <calculatedColumnFormula>'[1]Publikime AL'!E332</calculatedColumnFormula>
    </tableColumn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D4D9D53D-BB48-4479-9463-D5A5CDC58350}" name="Table141718194676" displayName="Table141718194676" ref="C228:E234" totalsRowShown="0" headerRowDxfId="188" dataDxfId="186" headerRowBorderDxfId="187" tableBorderDxfId="185" totalsRowBorderDxfId="184">
  <autoFilter ref="C228:E234" xr:uid="{D4D9D53D-BB48-4479-9463-D5A5CDC58350}"/>
  <tableColumns count="3">
    <tableColumn id="1" xr3:uid="{5E92AECF-4AB8-4C11-ADC2-6CBA8722AD4B}" name="Area 1" dataDxfId="183"/>
    <tableColumn id="2" xr3:uid="{5B04B84B-1539-4117-80E8-D1495BD08AF3}" name="Area 2" dataDxfId="182"/>
    <tableColumn id="3" xr3:uid="{01275F24-DB3C-4EFB-B73D-414E09C01D0F}" name="NTC(MW)" dataDxfId="181">
      <calculatedColumnFormula>'[1]Publikime AL'!E332</calculatedColumnFormula>
    </tableColumn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48468117-6170-46C5-897E-C83A393DF4A0}" name="Table14171819204777" displayName="Table14171819204777" ref="C242:E248" totalsRowShown="0" headerRowDxfId="180" dataDxfId="178" headerRowBorderDxfId="179" tableBorderDxfId="177" totalsRowBorderDxfId="176">
  <autoFilter ref="C242:E248" xr:uid="{48468117-6170-46C5-897E-C83A393DF4A0}"/>
  <tableColumns count="3">
    <tableColumn id="1" xr3:uid="{C34BD162-18FD-424C-A276-3F49D012738D}" name="Area 1" dataDxfId="175"/>
    <tableColumn id="2" xr3:uid="{57E543F0-96FF-4CC1-A0D0-507E94A6DD16}" name="Area 2" dataDxfId="174"/>
    <tableColumn id="3" xr3:uid="{E9A44DD5-607D-49B3-98D6-C77435CDE697}" name="NTC(MW)" dataDxfId="173">
      <calculatedColumnFormula>'[2]Publikime AL'!E343</calculatedColumnFormula>
    </tableColumn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9F4E04DE-7509-4E48-9804-E80158D9B66D}" name="Table204878" displayName="Table204878" ref="C299:G339" totalsRowShown="0" headerRowDxfId="172" dataDxfId="170" headerRowBorderDxfId="171" tableBorderDxfId="169" totalsRowBorderDxfId="168">
  <autoFilter ref="C299:G339" xr:uid="{9F4E04DE-7509-4E48-9804-E80158D9B66D}"/>
  <tableColumns count="5">
    <tableColumn id="1" xr3:uid="{78C6CD6D-5098-4C88-A6EC-8FD15FB7D6C9}" name="Power Plant" dataDxfId="167"/>
    <tableColumn id="2" xr3:uid="{49377795-E57A-4C2E-BD96-49A6BB18EB99}" name="Installed Capacity" dataDxfId="166"/>
    <tableColumn id="3" xr3:uid="{834737A5-8798-4C39-A3B3-450CC4D57BE1}" name="Voltage" dataDxfId="165"/>
    <tableColumn id="5" xr3:uid="{A0B64187-EAE8-4EE6-AC12-A675249C3A0E}" name="Generation type" dataDxfId="164"/>
    <tableColumn id="4" xr3:uid="{036EF2F6-B91A-4008-A476-32DD492D295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A53D531-1A70-44F5-958E-ABE173533B54}" name="Table9" displayName="Table9" ref="B237:G238" totalsRowShown="0" headerRowDxfId="631" dataDxfId="629" headerRowBorderDxfId="630" tableBorderDxfId="628" totalsRowBorderDxfId="627">
  <autoFilter ref="B237:G238" xr:uid="{AA53D531-1A70-44F5-958E-ABE173533B54}"/>
  <tableColumns count="6">
    <tableColumn id="1" xr3:uid="{A080151D-DB2B-4DC1-A20E-75205077492B}" name="Elementi" dataDxfId="626"/>
    <tableColumn id="2" xr3:uid="{B0D6DDF5-3E05-447D-8E8A-439353A0AA5B}" name="Vendndodhja" dataDxfId="625"/>
    <tableColumn id="3" xr3:uid="{4417F862-BC9C-4D83-ACB0-14907747AEF9}" name="Kapaciteti I instaluar(MWh)" dataDxfId="624"/>
    <tableColumn id="4" xr3:uid="{962C0432-7765-47EE-8324-263926559545}" name="Lloji gjenerimit" dataDxfId="623"/>
    <tableColumn id="5" xr3:uid="{78078DE6-45A2-41CB-A7F6-B19249B2B4AE}" name="Arsyeja" dataDxfId="622"/>
    <tableColumn id="6" xr3:uid="{5FD479AE-F7AF-4286-BA4A-E5F51457B64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BC4937C2-91D4-486D-9FB0-F593E6C5DC52}" name="Table214979" displayName="Table214979" ref="D344:E368" totalsRowShown="0" headerRowDxfId="162" dataDxfId="160" headerRowBorderDxfId="161" tableBorderDxfId="159" totalsRowBorderDxfId="158">
  <autoFilter ref="D344:E368" xr:uid="{BC4937C2-91D4-486D-9FB0-F593E6C5DC52}"/>
  <tableColumns count="2">
    <tableColumn id="1" xr3:uid="{41E234C1-AE9E-41CB-A9B9-F6C394712FA4}" name="Hour" dataDxfId="157"/>
    <tableColumn id="2" xr3:uid="{D022F0BA-AA4B-4A86-B0E0-C33B6CBEC484}" name="Schedule MW" dataDxfId="156">
      <calculatedColumnFormula>'[1]D-1'!E10</calculatedColumnFormula>
    </tableColumn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40869A41-355F-489B-88AE-F5E28DEE0ED9}" name="Table20245280" displayName="Table20245280" ref="B372:G380" totalsRowShown="0" headerRowDxfId="155" dataDxfId="153" headerRowBorderDxfId="154" tableBorderDxfId="152" totalsRowBorderDxfId="151">
  <autoFilter ref="B372:G380" xr:uid="{40869A41-355F-489B-88AE-F5E28DEE0ED9}"/>
  <tableColumns count="6">
    <tableColumn id="1" xr3:uid="{59987CCA-EE2F-436F-A33F-89C742B2D4C7}" name="Power Plant" dataDxfId="150"/>
    <tableColumn id="6" xr3:uid="{A0190259-EA99-4DEF-AB56-BF48523F46B8}" name="Unit" dataDxfId="149"/>
    <tableColumn id="2" xr3:uid="{9170E56C-9E33-4030-BAD8-A1F35BA1E791}" name="Installed capacity" dataDxfId="148"/>
    <tableColumn id="3" xr3:uid="{7831ADF9-0EE2-4294-9E83-76878C382F5D}" name="Voltage" dataDxfId="147"/>
    <tableColumn id="4" xr3:uid="{A8F46185-D5BF-4409-9D63-E1830D1E3742}" name="Location" dataDxfId="146"/>
    <tableColumn id="5" xr3:uid="{DB1A046C-91CC-44E8-9071-D2E435C965FD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335EE1CF-4103-4BE8-8309-F163F4233F31}" name="Table245481" displayName="Table245481" ref="C284:E289" totalsRowShown="0" headerRowDxfId="144" dataDxfId="142" headerRowBorderDxfId="143" tableBorderDxfId="141" totalsRowBorderDxfId="140">
  <autoFilter ref="C284:E289" xr:uid="{335EE1CF-4103-4BE8-8309-F163F4233F31}"/>
  <tableColumns count="3">
    <tableColumn id="1" xr3:uid="{EB7D3B1D-621F-4099-B143-D75B4E744132}" name="Element" dataDxfId="139"/>
    <tableColumn id="2" xr3:uid="{20B350C2-5D12-4140-8AE0-3988BC33E374}" name="Type" dataDxfId="138"/>
    <tableColumn id="3" xr3:uid="{C41484E8-39F3-40B9-965B-82F2305C654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D2C4ADBF-1D81-4A13-AB85-65D18B180029}" name="Table25582" displayName="Table25582" ref="A429:H454" totalsRowShown="0" headerRowDxfId="136" dataDxfId="134" headerRowBorderDxfId="135" tableBorderDxfId="133" totalsRowBorderDxfId="132">
  <autoFilter ref="A429:H454" xr:uid="{D2C4ADBF-1D81-4A13-AB85-65D18B180029}"/>
  <tableColumns count="8">
    <tableColumn id="1" xr3:uid="{A8170F2C-1942-4E64-8374-13597E6F0F99}" name="Hour" dataDxfId="131"/>
    <tableColumn id="2" xr3:uid="{05C4E1EB-DA73-464D-8280-9CAEBDDB5C2D}" name="aFRR+" dataDxfId="130">
      <calculatedColumnFormula>'[1]W-1'!B16</calculatedColumnFormula>
    </tableColumn>
    <tableColumn id="3" xr3:uid="{D481CCB8-72B3-49B9-9D27-E73FE3451935}" name="aFRR-" dataDxfId="129">
      <calculatedColumnFormula>'[1]W-1'!C16</calculatedColumnFormula>
    </tableColumn>
    <tableColumn id="4" xr3:uid="{8D79B18C-03B0-4331-8F22-FF76442E860C}" name="mFRR+" dataDxfId="128">
      <calculatedColumnFormula>'[1]W-1'!D16</calculatedColumnFormula>
    </tableColumn>
    <tableColumn id="5" xr3:uid="{6F2EA49F-A0D3-4F55-B77D-41762655E7AC}" name="mFRR-" dataDxfId="127">
      <calculatedColumnFormula>'[1]W-1'!E16</calculatedColumnFormula>
    </tableColumn>
    <tableColumn id="6" xr3:uid="{E1DE34F1-81D1-4D5D-89C4-A9A5B050B909}" name="RR+" dataDxfId="126">
      <calculatedColumnFormula>'[1]W-1'!F16</calculatedColumnFormula>
    </tableColumn>
    <tableColumn id="7" xr3:uid="{96278837-8387-4B83-8B25-467E0F4A12D3}" name="RR-" dataDxfId="125">
      <calculatedColumnFormula>'[1]W-1'!G16</calculatedColumnFormula>
    </tableColumn>
    <tableColumn id="8" xr3:uid="{F5B5E712-2AA4-490B-B33E-84A32131AB86}" name="Total" dataDxfId="124">
      <calculatedColumnFormula>'[1]W-1'!H16</calculatedColumnFormula>
    </tableColumn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4B31AC10-E685-4CFF-A0D4-B89EA4DFB0F9}" name="Table55683" displayName="Table55683" ref="C484:E652" totalsRowShown="0" headerRowDxfId="123" headerRowBorderDxfId="122" tableBorderDxfId="121" totalsRowBorderDxfId="120">
  <autoFilter ref="C484:E652" xr:uid="{4B31AC10-E685-4CFF-A0D4-B89EA4DFB0F9}"/>
  <tableColumns count="3">
    <tableColumn id="1" xr3:uid="{5233C568-4312-49DE-AFC8-34B999EE6420}" name="hour" dataDxfId="119"/>
    <tableColumn id="2" xr3:uid="{13E2213D-AF74-4F8A-8B8F-D7E54F4DCD9D}" name="Load (MWh)" dataDxfId="118">
      <calculatedColumnFormula>'[1]Publikime AL'!D612</calculatedColumnFormula>
    </tableColumn>
    <tableColumn id="3" xr3:uid="{F07C12D2-4D85-43A1-89F6-393D980FBEDF}" name="Losses (MWh)" dataDxfId="117">
      <calculatedColumnFormula>'[1]Publikime AL'!E612</calculatedColumnFormula>
    </tableColumn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A05EF324-CF41-4ED1-945A-7896A570D205}" name="Table65784" displayName="Table65784" ref="C656:E668" totalsRowShown="0" headerRowDxfId="116" dataDxfId="114" headerRowBorderDxfId="115" tableBorderDxfId="113" totalsRowBorderDxfId="112">
  <autoFilter ref="C656:E668" xr:uid="{A05EF324-CF41-4ED1-945A-7896A570D205}"/>
  <tableColumns count="3">
    <tableColumn id="1" xr3:uid="{DB8BE31C-F8AE-405C-AB2F-A8BD55D6E2B1}" name="Month" dataDxfId="111"/>
    <tableColumn id="2" xr3:uid="{D46969D1-BE42-4D04-97E5-2A5FB401311B}" name="Average Load" dataDxfId="110">
      <calculatedColumnFormula>'[1]Publikime AL'!D812</calculatedColumnFormula>
    </tableColumn>
    <tableColumn id="3" xr3:uid="{66342762-F542-4FB4-A1DA-7F86131F4E15}" name="Max Load" dataDxfId="109">
      <calculatedColumnFormula>'[1]Publikime AL'!E812</calculatedColumnFormula>
    </tableColumn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DA39D930-6C47-4918-92AB-9DA60F8FC0AB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67D4391A-6215-47B7-A930-8AE53B018ABA}" name="Data" headerRowDxfId="103" dataDxfId="102"/>
    <tableColumn id="2" xr3:uid="{C367C365-56C7-4C6C-84F7-26A5D09718FD}" name="10-26-2020" headerRowDxfId="101" dataDxfId="100">
      <calculatedColumnFormula>'[2]Publikime AL'!B849</calculatedColumnFormula>
    </tableColumn>
    <tableColumn id="3" xr3:uid="{32823600-0577-4B81-B6CA-C50F62B8B19C}" name="10-27-2020" headerRowDxfId="99" dataDxfId="98">
      <calculatedColumnFormula>'[2]Publikime AL'!C849</calculatedColumnFormula>
    </tableColumn>
    <tableColumn id="4" xr3:uid="{5F5D1550-A54E-478E-B840-44E16020C00B}" name="10-28-2020" headerRowDxfId="97" dataDxfId="96">
      <calculatedColumnFormula>'[2]Publikime AL'!D849</calculatedColumnFormula>
    </tableColumn>
    <tableColumn id="5" xr3:uid="{D791E8CA-2EBF-4F47-8F0A-107BCDE103AD}" name="10-29-2020" headerRowDxfId="95" dataDxfId="94">
      <calculatedColumnFormula>'[2]Publikime AL'!E849</calculatedColumnFormula>
    </tableColumn>
    <tableColumn id="6" xr3:uid="{83F850FD-38B2-42F9-84F4-3A35C59ABDC4}" name="10-30-2020" headerRowDxfId="93" dataDxfId="92">
      <calculatedColumnFormula>'[2]Publikime AL'!F849</calculatedColumnFormula>
    </tableColumn>
    <tableColumn id="7" xr3:uid="{6DCCD27B-7928-413A-AEC7-5B008CF03B75}" name="10-31-2020" headerRowDxfId="91" dataDxfId="90">
      <calculatedColumnFormula>'[2]Publikime AL'!G849</calculatedColumnFormula>
    </tableColumn>
    <tableColumn id="8" xr3:uid="{17D16DC0-4C0D-46F5-9170-33318903CE5A}" name="11-1-2020" headerRowDxfId="89" dataDxfId="88">
      <calculatedColumnFormula>'[2]Publikime AL'!H849</calculatedColumnFormula>
    </tableColumn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8840A7DC-6D49-4D6B-A99B-FC29C2139E49}" name="Table275986" displayName="Table275986" ref="C679:F680" headerRowDxfId="87" headerRowBorderDxfId="86" tableBorderDxfId="85" totalsRowBorderDxfId="84">
  <autoFilter ref="C679:F680" xr:uid="{8840A7DC-6D49-4D6B-A99B-FC29C2139E49}"/>
  <tableColumns count="4">
    <tableColumn id="1" xr3:uid="{05B888B8-58E8-44B2-BD00-B717D1440A2C}" name="Nr." totalsRowLabel="Total" dataDxfId="83" totalsRowDxfId="82"/>
    <tableColumn id="2" xr3:uid="{0A481ED4-ECE1-4BC2-9A8F-E12DA25575E2}" name="Substation" dataDxfId="81" totalsRowDxfId="80"/>
    <tableColumn id="3" xr3:uid="{C84DB376-CBF2-45D2-972A-E361849095A3}" name="Hour" dataDxfId="79" totalsRowDxfId="78"/>
    <tableColumn id="4" xr3:uid="{216D6829-8555-4641-A300-E79C16477936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C28EA7D3-DE55-41E6-A4EB-76BB87039AF3}" name="Table27296087" displayName="Table27296087" ref="C684:F685" headerRowDxfId="75" headerRowBorderDxfId="74" tableBorderDxfId="73" totalsRowBorderDxfId="72">
  <autoFilter ref="C684:F685" xr:uid="{C28EA7D3-DE55-41E6-A4EB-76BB87039AF3}"/>
  <tableColumns count="4">
    <tableColumn id="1" xr3:uid="{8BDB91EA-EAC0-4E72-91C6-1C5981040106}" name="Nr." totalsRowLabel="Total" dataDxfId="71" totalsRowDxfId="70"/>
    <tableColumn id="2" xr3:uid="{1C558939-315B-499E-847B-A7F204EC5BC9}" name="Substation" dataDxfId="69" totalsRowDxfId="68"/>
    <tableColumn id="3" xr3:uid="{44E599CF-313A-4143-857C-61BCBBB5E473}" name="Hour" dataDxfId="67" totalsRowDxfId="66"/>
    <tableColumn id="4" xr3:uid="{B9A7E468-9007-4113-92ED-01DC1EC97E6B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F4F6D702-7E66-466E-A310-C61076167C6F}" name="Table296188" displayName="Table296188" ref="C84:F108" totalsRowShown="0" headerRowDxfId="63" dataDxfId="61" headerRowBorderDxfId="62" tableBorderDxfId="60" totalsRowBorderDxfId="59">
  <autoFilter ref="C84:F108" xr:uid="{F4F6D702-7E66-466E-A310-C61076167C6F}"/>
  <tableColumns count="4">
    <tableColumn id="1" xr3:uid="{2F7FD5DE-5DE3-46EF-8055-70560F24AA15}" name="Hour" dataDxfId="58"/>
    <tableColumn id="2" xr3:uid="{00FF7BA2-DE1D-40AC-A459-AB57C3C5AFFE}" name="Production" dataDxfId="57">
      <calculatedColumnFormula>'[1]Publikime AL'!D160</calculatedColumnFormula>
    </tableColumn>
    <tableColumn id="3" xr3:uid="{EBF20758-F5F9-4334-927C-C833A3896CAF}" name="Exchange" dataDxfId="56">
      <calculatedColumnFormula>'[1]Publikime AL'!E160</calculatedColumnFormula>
    </tableColumn>
    <tableColumn id="4" xr3:uid="{5B562729-8C09-41B8-900B-A32A0B32B30C}" name="Consumption" dataDxfId="55">
      <calculatedColumnFormula>'[1]Publikime AL'!F160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F40F7-1B48-4558-9A12-2DA1F43902BA}" name="Table911" displayName="Table911" ref="B242:G243" totalsRowShown="0" headerRowDxfId="620" dataDxfId="618" headerRowBorderDxfId="619" tableBorderDxfId="617" totalsRowBorderDxfId="616">
  <autoFilter ref="B242:G243" xr:uid="{CCBF40F7-1B48-4558-9A12-2DA1F43902BA}"/>
  <tableColumns count="6">
    <tableColumn id="1" xr3:uid="{ECA9A4B1-C2BC-4661-8FDE-97497372C5E5}" name="Elementi" dataDxfId="615"/>
    <tableColumn id="2" xr3:uid="{0CC15DD3-BC0A-4218-A149-C8FB11791E6E}" name="Vendndodhja" dataDxfId="614"/>
    <tableColumn id="3" xr3:uid="{146D3A3D-DE8A-49AA-93EC-F4A5EFC6245B}" name="Kapaciteti I instaluar(MWh)" dataDxfId="613"/>
    <tableColumn id="4" xr3:uid="{0C4E8DCB-21C9-4F4E-AFDE-A76D10107782}" name="Lloji gjenerimit" dataDxfId="612"/>
    <tableColumn id="5" xr3:uid="{9171951C-2252-4AF8-B9F8-86BF19677852}" name="Arsyeja" dataDxfId="611"/>
    <tableColumn id="6" xr3:uid="{C2B0BC41-FF7C-4C14-8789-D6D028FC6968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26B9CA33-6F18-4543-A8CF-9DDF5104811F}" name="Table14417234" displayName="Table14417234" ref="C177:E183" totalsRowShown="0" headerRowDxfId="54" dataDxfId="52" headerRowBorderDxfId="53" tableBorderDxfId="51" totalsRowBorderDxfId="50">
  <autoFilter ref="C177:E183" xr:uid="{26B9CA33-6F18-4543-A8CF-9DDF5104811F}"/>
  <tableColumns count="3">
    <tableColumn id="1" xr3:uid="{34D02277-C4B1-4ADF-AE72-7217BA205D26}" name="Area 1" dataDxfId="49"/>
    <tableColumn id="2" xr3:uid="{D36AB358-37D1-450C-AD08-67EB061BFF26}" name="Area 2" dataDxfId="48"/>
    <tableColumn id="3" xr3:uid="{E9B6FD0B-A5C9-4638-AFFB-42057781234C}" name="NTC(MW)" dataDxfId="47">
      <calculatedColumnFormula>'[1]Publikime AL'!E281</calculatedColumnFormula>
    </tableColumn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7936844F-7BEA-4468-9EEC-31E4B73063BC}" name="Table1417437435" displayName="Table1417437435" ref="C207:E213" totalsRowShown="0" headerRowDxfId="46" dataDxfId="44" headerRowBorderDxfId="45" tableBorderDxfId="43" totalsRowBorderDxfId="42">
  <autoFilter ref="C207:E213" xr:uid="{7936844F-7BEA-4468-9EEC-31E4B73063BC}"/>
  <tableColumns count="3">
    <tableColumn id="1" xr3:uid="{F7CDD9BF-C99A-4EF3-878F-4DA640FED761}" name="Area 1" dataDxfId="41"/>
    <tableColumn id="2" xr3:uid="{E691B849-41AB-4EEA-B7A1-5F53EF824EA9}" name="Area 2" dataDxfId="40"/>
    <tableColumn id="3" xr3:uid="{7547A931-9474-48C3-BB3C-C99E732E87E4}" name="NTC(MW)" dataDxfId="39">
      <calculatedColumnFormula>'[1]Publikime AL'!E311</calculatedColumnFormula>
    </tableColumn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8A44FA1A-BBC9-4CC3-B712-9AA482FD8423}" name="Table38" displayName="Table38" ref="A387:I411" totalsRowShown="0" headerRowDxfId="38" dataDxfId="36" headerRowBorderDxfId="37" tableBorderDxfId="35" totalsRowBorderDxfId="34">
  <tableColumns count="9">
    <tableColumn id="1" xr3:uid="{1E2719B9-810C-46D4-AD44-68871523BCBC}" name="Hour" dataDxfId="33"/>
    <tableColumn id="2" xr3:uid="{E3A869C5-BEAE-4017-8C48-342920E43B35}" name="Fierze 1" dataDxfId="32">
      <calculatedColumnFormula>'[1]Publikime AL'!B516</calculatedColumnFormula>
    </tableColumn>
    <tableColumn id="3" xr3:uid="{0C70BE93-1474-49C4-A65B-F5B35F61E00E}" name="Fierze 2" dataDxfId="31">
      <calculatedColumnFormula>'[1]Publikime AL'!C516</calculatedColumnFormula>
    </tableColumn>
    <tableColumn id="4" xr3:uid="{E891B76E-E306-4793-BB00-8D9CE4AF30D0}" name="Fierze 3" dataDxfId="30">
      <calculatedColumnFormula>'[1]Publikime AL'!D516</calculatedColumnFormula>
    </tableColumn>
    <tableColumn id="5" xr3:uid="{FB50D62E-5873-49FA-A385-A10753615B53}" name="Fierze 4" dataDxfId="29">
      <calculatedColumnFormula>'[1]Publikime AL'!E516</calculatedColumnFormula>
    </tableColumn>
    <tableColumn id="6" xr3:uid="{B5AA3816-E2F7-4066-A262-8B365FA47DCB}" name="Koman 1" dataDxfId="28">
      <calculatedColumnFormula>'[1]Publikime AL'!F516</calculatedColumnFormula>
    </tableColumn>
    <tableColumn id="7" xr3:uid="{7F2674FD-4989-48AD-A2BA-894DA3989332}" name="Koman 2" dataDxfId="27">
      <calculatedColumnFormula>'[1]Publikime AL'!G516</calculatedColumnFormula>
    </tableColumn>
    <tableColumn id="8" xr3:uid="{0387C46D-3FD0-4E94-B421-CA8F4CC882E2}" name="Koman 3" dataDxfId="26">
      <calculatedColumnFormula>'[1]Publikime AL'!H516</calculatedColumnFormula>
    </tableColumn>
    <tableColumn id="9" xr3:uid="{985FBC95-E4D4-4D17-8909-4956A379EA59}" name="Koman 4" dataDxfId="25">
      <calculatedColumnFormula>'[1]Publikime AL'!I516</calculatedColumnFormula>
    </tableColumn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ACE9696F-7952-4662-8798-0CBB9E3263A1}" name="Table40" displayName="Table40" ref="A254:G278" totalsRowShown="0" headerRowDxfId="24" headerRowBorderDxfId="23" tableBorderDxfId="22" totalsRowBorderDxfId="21">
  <tableColumns count="7">
    <tableColumn id="1" xr3:uid="{E52AFD07-AE47-4D80-916C-FD5C0092674B}" name="Hour" dataDxfId="20"/>
    <tableColumn id="2" xr3:uid="{1C06C1C8-E7DC-44B8-9309-1EBBFD191287}" name=" Bistrice-Myrtos" dataDxfId="19">
      <calculatedColumnFormula>'[1]Publikime AL'!B358</calculatedColumnFormula>
    </tableColumn>
    <tableColumn id="3" xr3:uid="{18575816-7CA2-4207-99D8-B49A9B3C2485}" name=" FIERZE-PRIZREN" dataDxfId="18">
      <calculatedColumnFormula>'[1]Publikime AL'!C358</calculatedColumnFormula>
    </tableColumn>
    <tableColumn id="4" xr3:uid="{85B5BDBE-3336-4713-8B19-83AFDA4D5B0F}" name="KOPLIK-PODGORICA" dataDxfId="17">
      <calculatedColumnFormula>'[1]Publikime AL'!D358</calculatedColumnFormula>
    </tableColumn>
    <tableColumn id="5" xr3:uid="{4FAA7C50-3799-47DA-8197-C6798B5056A4}" name="KOMAN-KOSOVA" dataDxfId="16">
      <calculatedColumnFormula>'[1]Publikime AL'!E358</calculatedColumnFormula>
    </tableColumn>
    <tableColumn id="6" xr3:uid="{3F03C017-AC1B-4502-92B8-A2E0439611AF}" name="TIRANA2-PODGORICE" dataDxfId="15">
      <calculatedColumnFormula>'[1]Publikime AL'!F358</calculatedColumnFormula>
    </tableColumn>
    <tableColumn id="7" xr3:uid="{4F221F83-A566-4EFE-9A1A-B5079B521981}" name="ZEMBLAK-KARDIA" dataDxfId="14">
      <calculatedColumnFormula>'[1]Publikime AL'!G358</calculatedColumnFormula>
    </tableColumn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257DE62E-269B-44CC-995A-8E23466DFB24}" name="Table4143" displayName="Table4143" ref="A416:I417" totalsRowShown="0" headerRowDxfId="13" dataDxfId="11" headerRowBorderDxfId="12" tableBorderDxfId="10" totalsRowBorderDxfId="9">
  <tableColumns count="9">
    <tableColumn id="1" xr3:uid="{128A2591-D3B1-490D-98CC-15206964D896}" name=" " dataDxfId="8"/>
    <tableColumn id="2" xr3:uid="{5D03B047-9894-441A-AEDD-E9953A12F157}" name="Fierze 1" dataDxfId="7">
      <calculatedColumnFormula>SUM(B389:B412)</calculatedColumnFormula>
    </tableColumn>
    <tableColumn id="3" xr3:uid="{E77BEFF7-BBAD-49FF-AD61-3CC42E6DE009}" name="Fierze 2" dataDxfId="6">
      <calculatedColumnFormula>SUM(C389:C412)</calculatedColumnFormula>
    </tableColumn>
    <tableColumn id="4" xr3:uid="{5A349CDB-F512-4FFB-8628-A83A3E7300BE}" name="Fierze 3" dataDxfId="5">
      <calculatedColumnFormula>SUM(D389:D412)</calculatedColumnFormula>
    </tableColumn>
    <tableColumn id="5" xr3:uid="{66EF5044-0907-4D9E-ACB1-A22322A5BA94}" name="Fierze 4" dataDxfId="4">
      <calculatedColumnFormula>SUM(E389:E412)</calculatedColumnFormula>
    </tableColumn>
    <tableColumn id="6" xr3:uid="{59A471B4-78C2-4CB7-9277-F276BF978C96}" name="Koman 1" dataDxfId="3">
      <calculatedColumnFormula>SUM(F389:F412)</calculatedColumnFormula>
    </tableColumn>
    <tableColumn id="7" xr3:uid="{4DC95407-2572-4510-9EA1-223CF4A834DB}" name="Koman 2" dataDxfId="2">
      <calculatedColumnFormula>SUM(G389:G412)</calculatedColumnFormula>
    </tableColumn>
    <tableColumn id="8" xr3:uid="{F14B408D-D119-4DA8-B59B-30542EB0F148}" name="Koman 3" dataDxfId="1">
      <calculatedColumnFormula>SUM(H389:H412)</calculatedColumnFormula>
    </tableColumn>
    <tableColumn id="9" xr3:uid="{B36F3DD1-A880-4F6E-B314-9C9CCF889649}" name="Koman 4" dataDxfId="0">
      <calculatedColumnFormula>SUM(I389:I412)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8196860-FFC4-47BA-933A-B1B309D8BFAE}" name="Table91112" displayName="Table91112" ref="B247:G251" totalsRowShown="0" headerRowDxfId="609" dataDxfId="607" headerRowBorderDxfId="608" tableBorderDxfId="606" totalsRowBorderDxfId="605">
  <autoFilter ref="B247:G251" xr:uid="{38196860-FFC4-47BA-933A-B1B309D8BFAE}"/>
  <tableColumns count="6">
    <tableColumn id="1" xr3:uid="{519EB5D8-DA78-4330-8459-5C5C69046CF5}" name="Elementi" dataDxfId="604"/>
    <tableColumn id="2" xr3:uid="{2F46D05B-C6A9-4F7C-A005-50A3EF770597}" name="Vendndodhja" dataDxfId="603"/>
    <tableColumn id="3" xr3:uid="{779A3E7C-C5C3-4EA3-BC21-6869A6BF8F00}" name="Kapaciteti I instaluar(MWh)" dataDxfId="602"/>
    <tableColumn id="4" xr3:uid="{2F91EB6B-09C0-44D4-896F-5C78EB1C0060}" name="Lloji gjenerimit" dataDxfId="601"/>
    <tableColumn id="5" xr3:uid="{168D9DA0-04D2-4FA1-992B-CEF95BFEFD3F}" name="Arsyeja" dataDxfId="600"/>
    <tableColumn id="6" xr3:uid="{33F69D06-76C7-44EB-ABC9-C27D26E0D485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3F82EB-C563-42B9-8C3B-D72514466608}" name="Table9111213" displayName="Table9111213" ref="B255:G256" totalsRowShown="0" headerRowDxfId="598" dataDxfId="596" headerRowBorderDxfId="597" tableBorderDxfId="595" totalsRowBorderDxfId="594">
  <autoFilter ref="B255:G256" xr:uid="{DA3F82EB-C563-42B9-8C3B-D72514466608}"/>
  <tableColumns count="6">
    <tableColumn id="1" xr3:uid="{B18639B4-3192-4588-BCC6-CBFAD94F4533}" name="Elementi" dataDxfId="593"/>
    <tableColumn id="2" xr3:uid="{2289C7AB-94EA-4B4A-A3B9-961F2B1CA3BC}" name="Vendndodhja" dataDxfId="592"/>
    <tableColumn id="3" xr3:uid="{1B3A559D-5997-48F9-8BAD-ED666C3A9B7D}" name="Kapaciteti I instaluar(MWh)" dataDxfId="591"/>
    <tableColumn id="4" xr3:uid="{791C578C-DA1A-47CE-96F2-F588C7DDB040}" name="Lloji gjenerimit" dataDxfId="590"/>
    <tableColumn id="5" xr3:uid="{1B02C3C8-B653-4119-BA03-F81E61ECABEA}" name="Arsyeja" dataDxfId="589"/>
    <tableColumn id="6" xr3:uid="{B2065DA4-C13F-42C3-826E-BCD0EDD5244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EC8054-D617-4648-A02A-5149744EA970}" name="Table13" displayName="Table13" ref="C260:E266" totalsRowShown="0" headerRowDxfId="587" dataDxfId="585" headerRowBorderDxfId="586" tableBorderDxfId="584" totalsRowBorderDxfId="583">
  <tableColumns count="3">
    <tableColumn id="1" xr3:uid="{C9B431BC-1B8B-4F80-AF97-8CE7B6D2CD71}" name="Zona 1" dataDxfId="582"/>
    <tableColumn id="2" xr3:uid="{42E16DDE-4179-4845-898D-AE8A046D49D1}" name="Zona 2" dataDxfId="581"/>
    <tableColumn id="3" xr3:uid="{5E8D702A-2CB6-46BD-9829-D4510ECC11C8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8" sqref="B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23903.86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314.84102857999994</v>
      </c>
      <c r="E160" s="44">
        <v>-594.56700000000012</v>
      </c>
      <c r="F160" s="44">
        <v>909.40802858000006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293.58691832000005</v>
      </c>
      <c r="E161" s="44">
        <v>-529.84100000000001</v>
      </c>
      <c r="F161" s="44">
        <v>823.42791832000012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167.46165318000001</v>
      </c>
      <c r="E162" s="44">
        <v>-601.07400000000007</v>
      </c>
      <c r="F162" s="44">
        <v>768.53565318000005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121.85997147000002</v>
      </c>
      <c r="E163" s="44">
        <v>-614.13499999999999</v>
      </c>
      <c r="F163" s="44">
        <v>735.99497147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127.26477529999998</v>
      </c>
      <c r="E164" s="44">
        <v>-596.97</v>
      </c>
      <c r="F164" s="44">
        <v>724.23477530000002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142.86051099999992</v>
      </c>
      <c r="E165" s="44">
        <v>-596.67200000000003</v>
      </c>
      <c r="F165" s="44">
        <v>739.53251099999989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250.05046377999997</v>
      </c>
      <c r="E166" s="44">
        <v>-563.12200000000007</v>
      </c>
      <c r="F166" s="44">
        <v>813.17246378000004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393.23430553000009</v>
      </c>
      <c r="E167" s="44">
        <v>-532.19299999999998</v>
      </c>
      <c r="F167" s="44">
        <v>925.42730553000001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426.61052003999993</v>
      </c>
      <c r="E168" s="44">
        <v>-601.46799999999985</v>
      </c>
      <c r="F168" s="44">
        <v>1028.0785200399998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560.95685268</v>
      </c>
      <c r="E169" s="44">
        <v>-552.346</v>
      </c>
      <c r="F169" s="44">
        <v>1113.3028526799999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649.94664807000004</v>
      </c>
      <c r="E170" s="44">
        <v>-527.13799999999992</v>
      </c>
      <c r="F170" s="44">
        <v>1177.08464807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705.58727965000003</v>
      </c>
      <c r="E171" s="44">
        <v>-519.06499999999994</v>
      </c>
      <c r="F171" s="44">
        <v>1224.6522796499999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802.63182872999994</v>
      </c>
      <c r="E172" s="44">
        <v>-456.041</v>
      </c>
      <c r="F172" s="44">
        <v>1258.67282873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902.31793747999996</v>
      </c>
      <c r="E173" s="44">
        <v>-367.322</v>
      </c>
      <c r="F173" s="44">
        <v>1269.6399374799998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885.01919654000017</v>
      </c>
      <c r="E174" s="44">
        <v>-385.32400000000001</v>
      </c>
      <c r="F174" s="44">
        <v>1270.3431965400002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894.07818998999994</v>
      </c>
      <c r="E175" s="44">
        <v>-374.46799999999996</v>
      </c>
      <c r="F175" s="44">
        <v>1268.5461899899999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843.56954606999989</v>
      </c>
      <c r="E176" s="44">
        <v>-354.68399999999997</v>
      </c>
      <c r="F176" s="44">
        <v>1198.2535460699999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864.03027649000012</v>
      </c>
      <c r="E177" s="44">
        <v>-432.57</v>
      </c>
      <c r="F177" s="44">
        <v>1296.6002764900002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843.72681857999987</v>
      </c>
      <c r="E178" s="44">
        <v>-463.77</v>
      </c>
      <c r="F178" s="44">
        <v>1307.4968185799999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898.60418274000028</v>
      </c>
      <c r="E179" s="44">
        <v>-426.03399999999999</v>
      </c>
      <c r="F179" s="44">
        <v>1324.6381827400003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893.94162427999981</v>
      </c>
      <c r="E180" s="44">
        <v>-462.05699999999996</v>
      </c>
      <c r="F180" s="44">
        <v>1355.9986242799998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900.19144049999989</v>
      </c>
      <c r="E181" s="44">
        <v>-437.29099999999988</v>
      </c>
      <c r="F181" s="44">
        <v>1337.4824404999997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745.43420045999994</v>
      </c>
      <c r="E182" s="44">
        <v>-482.87399999999997</v>
      </c>
      <c r="F182" s="44">
        <v>1228.3082004599999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577.56218146999993</v>
      </c>
      <c r="E183" s="44">
        <v>-511.53999999999996</v>
      </c>
      <c r="F183" s="44">
        <v>1089.1021814699998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45866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327.8</v>
      </c>
      <c r="I448" s="12"/>
    </row>
    <row r="449" spans="1:9" ht="15.75" customHeight="1" x14ac:dyDescent="0.25">
      <c r="A449" s="10"/>
      <c r="D449" s="28" t="s">
        <v>156</v>
      </c>
      <c r="E449" s="101">
        <v>221.45</v>
      </c>
      <c r="I449" s="12"/>
    </row>
    <row r="450" spans="1:9" ht="15.75" customHeight="1" x14ac:dyDescent="0.25">
      <c r="A450" s="10"/>
      <c r="D450" s="28" t="s">
        <v>157</v>
      </c>
      <c r="E450" s="101">
        <v>161.55000000000001</v>
      </c>
      <c r="I450" s="12"/>
    </row>
    <row r="451" spans="1:9" ht="15.75" customHeight="1" x14ac:dyDescent="0.25">
      <c r="A451" s="10"/>
      <c r="D451" s="28" t="s">
        <v>158</v>
      </c>
      <c r="E451" s="101">
        <v>144.33000000000001</v>
      </c>
      <c r="I451" s="12"/>
    </row>
    <row r="452" spans="1:9" ht="15.75" customHeight="1" x14ac:dyDescent="0.25">
      <c r="A452" s="10"/>
      <c r="D452" s="28" t="s">
        <v>159</v>
      </c>
      <c r="E452" s="101">
        <v>139.44</v>
      </c>
      <c r="I452" s="12"/>
    </row>
    <row r="453" spans="1:9" ht="15.75" customHeight="1" x14ac:dyDescent="0.25">
      <c r="A453" s="10"/>
      <c r="D453" s="28" t="s">
        <v>160</v>
      </c>
      <c r="E453" s="101">
        <v>166.03</v>
      </c>
      <c r="I453" s="12"/>
    </row>
    <row r="454" spans="1:9" ht="15.75" customHeight="1" x14ac:dyDescent="0.25">
      <c r="A454" s="10"/>
      <c r="D454" s="28" t="s">
        <v>161</v>
      </c>
      <c r="E454" s="101">
        <v>274.48</v>
      </c>
      <c r="I454" s="12"/>
    </row>
    <row r="455" spans="1:9" x14ac:dyDescent="0.25">
      <c r="A455" s="10"/>
      <c r="D455" s="28" t="s">
        <v>162</v>
      </c>
      <c r="E455" s="101">
        <v>441.21</v>
      </c>
      <c r="I455" s="12"/>
    </row>
    <row r="456" spans="1:9" x14ac:dyDescent="0.25">
      <c r="A456" s="10"/>
      <c r="D456" s="28" t="s">
        <v>163</v>
      </c>
      <c r="E456" s="101">
        <v>567.88</v>
      </c>
      <c r="I456" s="12"/>
    </row>
    <row r="457" spans="1:9" x14ac:dyDescent="0.25">
      <c r="A457" s="10"/>
      <c r="D457" s="28" t="s">
        <v>164</v>
      </c>
      <c r="E457" s="101">
        <v>653.16</v>
      </c>
      <c r="I457" s="12"/>
    </row>
    <row r="458" spans="1:9" x14ac:dyDescent="0.25">
      <c r="A458" s="10"/>
      <c r="D458" s="28" t="s">
        <v>165</v>
      </c>
      <c r="E458" s="101">
        <v>695.27</v>
      </c>
      <c r="I458" s="12"/>
    </row>
    <row r="459" spans="1:9" x14ac:dyDescent="0.25">
      <c r="A459" s="10"/>
      <c r="D459" s="28" t="s">
        <v>166</v>
      </c>
      <c r="E459" s="101">
        <v>692.07</v>
      </c>
      <c r="I459" s="12"/>
    </row>
    <row r="460" spans="1:9" x14ac:dyDescent="0.25">
      <c r="A460" s="10"/>
      <c r="D460" s="28" t="s">
        <v>167</v>
      </c>
      <c r="E460" s="101">
        <v>721.75</v>
      </c>
      <c r="I460" s="12"/>
    </row>
    <row r="461" spans="1:9" x14ac:dyDescent="0.25">
      <c r="A461" s="10"/>
      <c r="D461" s="28" t="s">
        <v>168</v>
      </c>
      <c r="E461" s="101">
        <v>729.62</v>
      </c>
      <c r="I461" s="12"/>
    </row>
    <row r="462" spans="1:9" x14ac:dyDescent="0.25">
      <c r="A462" s="10"/>
      <c r="D462" s="28" t="s">
        <v>169</v>
      </c>
      <c r="E462" s="101">
        <v>733.2</v>
      </c>
      <c r="I462" s="12"/>
    </row>
    <row r="463" spans="1:9" x14ac:dyDescent="0.25">
      <c r="A463" s="10"/>
      <c r="D463" s="28" t="s">
        <v>170</v>
      </c>
      <c r="E463" s="101">
        <v>710.35</v>
      </c>
      <c r="I463" s="12"/>
    </row>
    <row r="464" spans="1:9" x14ac:dyDescent="0.25">
      <c r="A464" s="10"/>
      <c r="D464" s="28" t="s">
        <v>171</v>
      </c>
      <c r="E464" s="101">
        <v>694.71</v>
      </c>
      <c r="I464" s="12"/>
    </row>
    <row r="465" spans="1:9" x14ac:dyDescent="0.25">
      <c r="A465" s="10"/>
      <c r="D465" s="28" t="s">
        <v>172</v>
      </c>
      <c r="E465" s="101">
        <v>734.95</v>
      </c>
      <c r="I465" s="12"/>
    </row>
    <row r="466" spans="1:9" x14ac:dyDescent="0.25">
      <c r="A466" s="10"/>
      <c r="D466" s="28" t="s">
        <v>173</v>
      </c>
      <c r="E466" s="101">
        <v>813.75</v>
      </c>
      <c r="I466" s="12"/>
    </row>
    <row r="467" spans="1:9" x14ac:dyDescent="0.25">
      <c r="A467" s="10"/>
      <c r="D467" s="28" t="s">
        <v>174</v>
      </c>
      <c r="E467" s="101">
        <v>801.6</v>
      </c>
      <c r="I467" s="12"/>
    </row>
    <row r="468" spans="1:9" x14ac:dyDescent="0.25">
      <c r="A468" s="10"/>
      <c r="D468" s="28" t="s">
        <v>175</v>
      </c>
      <c r="E468" s="101">
        <v>808.92</v>
      </c>
      <c r="I468" s="12"/>
    </row>
    <row r="469" spans="1:9" x14ac:dyDescent="0.25">
      <c r="A469" s="10"/>
      <c r="D469" s="28" t="s">
        <v>176</v>
      </c>
      <c r="E469" s="101">
        <v>786.36</v>
      </c>
      <c r="I469" s="12"/>
    </row>
    <row r="470" spans="1:9" x14ac:dyDescent="0.25">
      <c r="A470" s="10"/>
      <c r="D470" s="28" t="s">
        <v>177</v>
      </c>
      <c r="E470" s="101">
        <v>583.03</v>
      </c>
      <c r="I470" s="12"/>
    </row>
    <row r="471" spans="1:9" x14ac:dyDescent="0.25">
      <c r="A471" s="10"/>
      <c r="D471" s="30" t="s">
        <v>178</v>
      </c>
      <c r="E471" s="101">
        <v>414.62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80.195283100000012</v>
      </c>
      <c r="D516" s="77">
        <v>0</v>
      </c>
      <c r="E516" s="77">
        <v>0.60082181000000001</v>
      </c>
      <c r="F516" s="77">
        <v>0.20259993999999998</v>
      </c>
      <c r="G516" s="77">
        <v>114.67085722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80.113438860000002</v>
      </c>
      <c r="D517" s="77">
        <v>0</v>
      </c>
      <c r="E517" s="77">
        <v>0</v>
      </c>
      <c r="F517" s="77">
        <v>0</v>
      </c>
      <c r="G517" s="77">
        <v>110.39780802999999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35.292841120000006</v>
      </c>
      <c r="D518" s="77">
        <v>0</v>
      </c>
      <c r="E518" s="77">
        <v>0</v>
      </c>
      <c r="F518" s="77">
        <v>0</v>
      </c>
      <c r="G518" s="77">
        <v>115.93435703000002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107.67069217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89.347638619999998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91.919699870000002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103.42673788999998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109.9007108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89.294061409999998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89.50837027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89.739710310000007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109.10379404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91.960148889999999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89.510144360000012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39.904737329999996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48.41535726</v>
      </c>
      <c r="D532" s="77">
        <v>0</v>
      </c>
      <c r="E532" s="77">
        <v>50.387897850000002</v>
      </c>
      <c r="F532" s="77">
        <v>0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14.228122900000001</v>
      </c>
      <c r="C533" s="77">
        <v>76.097631010000001</v>
      </c>
      <c r="D533" s="77">
        <v>3.8757737900000002</v>
      </c>
      <c r="E533" s="77">
        <v>74.704859810000002</v>
      </c>
      <c r="F533" s="77">
        <v>1.07367324</v>
      </c>
      <c r="G533" s="77">
        <v>0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78.750945309999992</v>
      </c>
      <c r="C534" s="77">
        <v>79.255257159999999</v>
      </c>
      <c r="D534" s="77">
        <v>79.002155049999999</v>
      </c>
      <c r="E534" s="77">
        <v>78.925751329999997</v>
      </c>
      <c r="F534" s="77">
        <v>105.07663233000001</v>
      </c>
      <c r="G534" s="77">
        <v>0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79.659274359999998</v>
      </c>
      <c r="C535" s="77">
        <v>80.134964390000007</v>
      </c>
      <c r="D535" s="77">
        <v>79.878787189999997</v>
      </c>
      <c r="E535" s="77">
        <v>79.763353719999998</v>
      </c>
      <c r="F535" s="77">
        <v>100.50873102</v>
      </c>
      <c r="G535" s="77">
        <v>0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74.80586412000001</v>
      </c>
      <c r="C536" s="77">
        <v>75.22028924</v>
      </c>
      <c r="D536" s="77">
        <v>74.887708349999997</v>
      </c>
      <c r="E536" s="77">
        <v>74.776769189999996</v>
      </c>
      <c r="F536" s="77">
        <v>110.50389799999999</v>
      </c>
      <c r="G536" s="77">
        <v>0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74.722364069999998</v>
      </c>
      <c r="C537" s="77">
        <v>75.159260879999977</v>
      </c>
      <c r="D537" s="77">
        <v>56.39446018999999</v>
      </c>
      <c r="E537" s="77">
        <v>74.675055270000001</v>
      </c>
      <c r="F537" s="77">
        <v>99.591886450000004</v>
      </c>
      <c r="G537" s="77">
        <v>0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74.694451880000003</v>
      </c>
      <c r="C538" s="77">
        <v>75.148616399999995</v>
      </c>
      <c r="D538" s="77">
        <v>0</v>
      </c>
      <c r="E538" s="77">
        <v>74.701311659999988</v>
      </c>
      <c r="F538" s="77">
        <v>98.656236630000009</v>
      </c>
      <c r="G538" s="77">
        <v>0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45.353294900000002</v>
      </c>
      <c r="C539" s="109">
        <v>70.527965479999992</v>
      </c>
      <c r="D539" s="109">
        <v>0</v>
      </c>
      <c r="E539" s="109">
        <v>74.719288999999989</v>
      </c>
      <c r="F539" s="109">
        <v>132.85553251999997</v>
      </c>
      <c r="G539" s="109">
        <v>0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442.21431753999997</v>
      </c>
      <c r="C544" s="112">
        <v>775.56090490000008</v>
      </c>
      <c r="D544" s="112">
        <v>294.03888456999999</v>
      </c>
      <c r="E544" s="112">
        <v>583.25510964</v>
      </c>
      <c r="F544" s="112">
        <v>648.46919013000002</v>
      </c>
      <c r="G544" s="112">
        <v>1442.2894682399999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1" sqref="C11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f>'[1]Publikime AL'!B2:I2</f>
        <v>45866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f>'[1]Publikime AL'!H6</f>
        <v>23903.86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tr">
        <f>'[1]Publikime AL'!B10</f>
        <v>28/07/2025</v>
      </c>
      <c r="C10" s="19" t="str">
        <f>'[1]Publikime AL'!C10</f>
        <v>29/07/2025</v>
      </c>
      <c r="D10" s="19" t="str">
        <f>'[1]Publikime AL'!D10</f>
        <v>30/07/2025</v>
      </c>
      <c r="E10" s="19" t="str">
        <f>'[1]Publikime AL'!E10</f>
        <v>31/07/2025</v>
      </c>
      <c r="F10" s="19" t="str">
        <f>'[1]Publikime AL'!F10</f>
        <v>01/08/2025</v>
      </c>
      <c r="G10" s="19" t="str">
        <f>'[1]Publikime AL'!G10</f>
        <v>02/08/2025</v>
      </c>
      <c r="H10" s="19" t="str">
        <f>'[1]Publikime AL'!H10</f>
        <v>02/08/20252</v>
      </c>
      <c r="I10" s="12"/>
    </row>
    <row r="11" spans="1:10" x14ac:dyDescent="0.25">
      <c r="A11" s="157" t="s">
        <v>11</v>
      </c>
      <c r="B11" s="19">
        <f>[1]!Table1[[#This Row],[0.1.1900]]</f>
        <v>608</v>
      </c>
      <c r="C11" s="19">
        <f>[1]!Table1[[#This Row],[10-27-2020]]</f>
        <v>570</v>
      </c>
      <c r="D11" s="19">
        <f>[1]!Table1[[#This Row],[10-28-2020]]</f>
        <v>597</v>
      </c>
      <c r="E11" s="19">
        <f>[1]!Table1[[#This Row],[10-29-2020]]</f>
        <v>524</v>
      </c>
      <c r="F11" s="19">
        <f>[1]!Table1[[#This Row],[10-30-2020]]</f>
        <v>546</v>
      </c>
      <c r="G11" s="19">
        <f>[1]!Table1[[#This Row],[10-31-2020]]</f>
        <v>606</v>
      </c>
      <c r="H11" s="19">
        <f>[1]!Table1[[#This Row],[11-1-2020]]</f>
        <v>580</v>
      </c>
      <c r="I11" s="12"/>
    </row>
    <row r="12" spans="1:10" x14ac:dyDescent="0.25">
      <c r="A12" s="157" t="s">
        <v>12</v>
      </c>
      <c r="B12" s="19">
        <f>[1]!Table1[[#This Row],[0.1.1900]]</f>
        <v>1221</v>
      </c>
      <c r="C12" s="19">
        <f>[1]!Table1[[#This Row],[10-27-2020]]</f>
        <v>1127</v>
      </c>
      <c r="D12" s="19">
        <f>[1]!Table1[[#This Row],[10-28-2020]]</f>
        <v>1077</v>
      </c>
      <c r="E12" s="19">
        <f>[1]!Table1[[#This Row],[10-29-2020]]</f>
        <v>978</v>
      </c>
      <c r="F12" s="19">
        <f>[1]!Table1[[#This Row],[10-30-2020]]</f>
        <v>997</v>
      </c>
      <c r="G12" s="19">
        <f>[1]!Table1[[#This Row],[10-31-2020]]</f>
        <v>1035</v>
      </c>
      <c r="H12" s="19">
        <f>[1]!Table1[[#This Row],[11-1-2020]]</f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f>'[2]Publikime AL'!D40</f>
        <v>1</v>
      </c>
      <c r="E17" s="19">
        <f>'[2]Publikime AL'!E40</f>
        <v>2</v>
      </c>
      <c r="F17" s="19">
        <f>'[2]Publikime AL'!F40</f>
        <v>3</v>
      </c>
      <c r="G17" s="19">
        <f>'[2]Publikime AL'!G40</f>
        <v>4</v>
      </c>
      <c r="I17" s="12"/>
    </row>
    <row r="18" spans="1:9" x14ac:dyDescent="0.25">
      <c r="A18" s="10"/>
      <c r="C18" s="28" t="s">
        <v>11</v>
      </c>
      <c r="D18" s="19">
        <f>'[1]Publikime AL'!D41</f>
        <v>500</v>
      </c>
      <c r="E18" s="19">
        <f>'[1]Publikime AL'!E41</f>
        <v>500</v>
      </c>
      <c r="F18" s="19">
        <f>'[1]Publikime AL'!F41</f>
        <v>500</v>
      </c>
      <c r="G18" s="19">
        <f>'[1]Publikime AL'!G41</f>
        <v>500</v>
      </c>
      <c r="I18" s="12"/>
    </row>
    <row r="19" spans="1:9" x14ac:dyDescent="0.25">
      <c r="A19" s="10"/>
      <c r="C19" s="28" t="s">
        <v>12</v>
      </c>
      <c r="D19" s="19">
        <f>'[1]Publikime AL'!D42</f>
        <v>1250</v>
      </c>
      <c r="E19" s="19">
        <f>'[1]Publikime AL'!E42</f>
        <v>1250</v>
      </c>
      <c r="F19" s="19">
        <f>'[1]Publikime AL'!F42</f>
        <v>1250</v>
      </c>
      <c r="G19" s="19">
        <f>'[1]Publikime AL'!G42</f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f>YEAR(B2)</f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f>'[1]Publikime AL'!D72</f>
        <v>550</v>
      </c>
      <c r="E26" s="134">
        <f>'[1]Publikime AL'!E72</f>
        <v>1300</v>
      </c>
      <c r="G26" s="11"/>
      <c r="I26" s="34"/>
    </row>
    <row r="27" spans="1:9" x14ac:dyDescent="0.25">
      <c r="A27" s="10"/>
      <c r="C27" s="28">
        <v>2</v>
      </c>
      <c r="D27" s="134">
        <f>'[1]Publikime AL'!D73</f>
        <v>550</v>
      </c>
      <c r="E27" s="134">
        <f>'[1]Publikime AL'!E73</f>
        <v>1350</v>
      </c>
      <c r="G27" s="11"/>
      <c r="I27" s="34"/>
    </row>
    <row r="28" spans="1:9" x14ac:dyDescent="0.25">
      <c r="A28" s="10"/>
      <c r="C28" s="28">
        <v>3</v>
      </c>
      <c r="D28" s="134">
        <f>'[1]Publikime AL'!D74</f>
        <v>550</v>
      </c>
      <c r="E28" s="134">
        <f>'[1]Publikime AL'!E74</f>
        <v>1450</v>
      </c>
      <c r="G28" s="11"/>
      <c r="I28" s="34"/>
    </row>
    <row r="29" spans="1:9" x14ac:dyDescent="0.25">
      <c r="A29" s="10"/>
      <c r="C29" s="28">
        <v>4</v>
      </c>
      <c r="D29" s="134">
        <f>'[1]Publikime AL'!D75</f>
        <v>600</v>
      </c>
      <c r="E29" s="134">
        <f>'[1]Publikime AL'!E75</f>
        <v>1600</v>
      </c>
      <c r="G29" s="11"/>
      <c r="I29" s="34"/>
    </row>
    <row r="30" spans="1:9" x14ac:dyDescent="0.25">
      <c r="A30" s="10"/>
      <c r="C30" s="28">
        <v>5</v>
      </c>
      <c r="D30" s="134">
        <f>'[1]Publikime AL'!D76</f>
        <v>600</v>
      </c>
      <c r="E30" s="134">
        <f>'[1]Publikime AL'!E76</f>
        <v>1650</v>
      </c>
      <c r="G30" s="11"/>
      <c r="I30" s="34"/>
    </row>
    <row r="31" spans="1:9" x14ac:dyDescent="0.25">
      <c r="A31" s="10"/>
      <c r="C31" s="28">
        <f t="shared" ref="C31:C77" si="0">C30+1</f>
        <v>6</v>
      </c>
      <c r="D31" s="134">
        <f>'[1]Publikime AL'!D77</f>
        <v>550</v>
      </c>
      <c r="E31" s="134">
        <f>'[1]Publikime AL'!E77</f>
        <v>1500</v>
      </c>
      <c r="G31" s="11"/>
      <c r="I31" s="34"/>
    </row>
    <row r="32" spans="1:9" x14ac:dyDescent="0.25">
      <c r="A32" s="10"/>
      <c r="C32" s="28">
        <f t="shared" si="0"/>
        <v>7</v>
      </c>
      <c r="D32" s="134">
        <f>'[1]Publikime AL'!D78</f>
        <v>550</v>
      </c>
      <c r="E32" s="134">
        <f>'[1]Publikime AL'!E78</f>
        <v>1450</v>
      </c>
      <c r="G32" s="11"/>
      <c r="I32" s="34"/>
    </row>
    <row r="33" spans="1:9" x14ac:dyDescent="0.25">
      <c r="A33" s="10"/>
      <c r="C33" s="28">
        <f t="shared" si="0"/>
        <v>8</v>
      </c>
      <c r="D33" s="134">
        <f>'[1]Publikime AL'!D79</f>
        <v>550</v>
      </c>
      <c r="E33" s="134">
        <f>'[1]Publikime AL'!E79</f>
        <v>1400</v>
      </c>
      <c r="G33" s="11"/>
      <c r="I33" s="34"/>
    </row>
    <row r="34" spans="1:9" x14ac:dyDescent="0.25">
      <c r="A34" s="10"/>
      <c r="C34" s="28">
        <f t="shared" si="0"/>
        <v>9</v>
      </c>
      <c r="D34" s="134">
        <f>'[1]Publikime AL'!D80</f>
        <v>550</v>
      </c>
      <c r="E34" s="134">
        <f>'[1]Publikime AL'!E80</f>
        <v>1300</v>
      </c>
      <c r="G34" s="11"/>
      <c r="I34" s="34"/>
    </row>
    <row r="35" spans="1:9" x14ac:dyDescent="0.25">
      <c r="A35" s="10"/>
      <c r="C35" s="28">
        <f t="shared" si="0"/>
        <v>10</v>
      </c>
      <c r="D35" s="134">
        <f>'[1]Publikime AL'!D81</f>
        <v>550</v>
      </c>
      <c r="E35" s="134">
        <f>'[1]Publikime AL'!E81</f>
        <v>1250</v>
      </c>
      <c r="G35" s="11"/>
      <c r="I35" s="34"/>
    </row>
    <row r="36" spans="1:9" x14ac:dyDescent="0.25">
      <c r="A36" s="10"/>
      <c r="C36" s="28">
        <f t="shared" si="0"/>
        <v>11</v>
      </c>
      <c r="D36" s="134">
        <f>'[1]Publikime AL'!D82</f>
        <v>550</v>
      </c>
      <c r="E36" s="134">
        <f>'[1]Publikime AL'!E82</f>
        <v>1250</v>
      </c>
      <c r="G36" s="11"/>
      <c r="I36" s="34"/>
    </row>
    <row r="37" spans="1:9" x14ac:dyDescent="0.25">
      <c r="A37" s="10"/>
      <c r="C37" s="28">
        <f t="shared" si="0"/>
        <v>12</v>
      </c>
      <c r="D37" s="134">
        <f>'[1]Publikime AL'!D83</f>
        <v>550</v>
      </c>
      <c r="E37" s="134">
        <f>'[1]Publikime AL'!E83</f>
        <v>1250</v>
      </c>
      <c r="G37" s="11"/>
      <c r="I37" s="34"/>
    </row>
    <row r="38" spans="1:9" ht="15.75" customHeight="1" x14ac:dyDescent="0.25">
      <c r="A38" s="10"/>
      <c r="C38" s="28">
        <f t="shared" si="0"/>
        <v>13</v>
      </c>
      <c r="D38" s="134">
        <f>'[1]Publikime AL'!D84</f>
        <v>550</v>
      </c>
      <c r="E38" s="134">
        <f>'[1]Publikime AL'!E84</f>
        <v>1200</v>
      </c>
      <c r="G38" s="11"/>
      <c r="I38" s="34"/>
    </row>
    <row r="39" spans="1:9" x14ac:dyDescent="0.25">
      <c r="A39" s="10"/>
      <c r="C39" s="28">
        <f t="shared" si="0"/>
        <v>14</v>
      </c>
      <c r="D39" s="134">
        <f>'[1]Publikime AL'!D85</f>
        <v>550</v>
      </c>
      <c r="E39" s="134">
        <f>'[1]Publikime AL'!E85</f>
        <v>1200</v>
      </c>
      <c r="G39" s="11"/>
      <c r="I39" s="34"/>
    </row>
    <row r="40" spans="1:9" x14ac:dyDescent="0.25">
      <c r="A40" s="10"/>
      <c r="C40" s="28">
        <f t="shared" si="0"/>
        <v>15</v>
      </c>
      <c r="D40" s="134">
        <f>'[1]Publikime AL'!D86</f>
        <v>550</v>
      </c>
      <c r="E40" s="134">
        <f>'[1]Publikime AL'!E86</f>
        <v>1150</v>
      </c>
      <c r="G40" s="11"/>
      <c r="I40" s="34"/>
    </row>
    <row r="41" spans="1:9" x14ac:dyDescent="0.25">
      <c r="A41" s="10"/>
      <c r="C41" s="28">
        <f t="shared" si="0"/>
        <v>16</v>
      </c>
      <c r="D41" s="134">
        <f>'[1]Publikime AL'!D87</f>
        <v>550</v>
      </c>
      <c r="E41" s="134">
        <f>'[1]Publikime AL'!E87</f>
        <v>1100</v>
      </c>
      <c r="G41" s="11"/>
      <c r="I41" s="34"/>
    </row>
    <row r="42" spans="1:9" x14ac:dyDescent="0.25">
      <c r="A42" s="10"/>
      <c r="C42" s="28">
        <f t="shared" si="0"/>
        <v>17</v>
      </c>
      <c r="D42" s="134">
        <f>'[1]Publikime AL'!D88</f>
        <v>550</v>
      </c>
      <c r="E42" s="134">
        <f>'[1]Publikime AL'!E88</f>
        <v>1100</v>
      </c>
      <c r="G42" s="11"/>
      <c r="I42" s="34"/>
    </row>
    <row r="43" spans="1:9" x14ac:dyDescent="0.25">
      <c r="A43" s="10"/>
      <c r="C43" s="28">
        <f t="shared" si="0"/>
        <v>18</v>
      </c>
      <c r="D43" s="134">
        <f>'[1]Publikime AL'!D89</f>
        <v>550</v>
      </c>
      <c r="E43" s="134">
        <f>'[1]Publikime AL'!E89</f>
        <v>1050</v>
      </c>
      <c r="G43" s="11"/>
      <c r="I43" s="34"/>
    </row>
    <row r="44" spans="1:9" x14ac:dyDescent="0.25">
      <c r="A44" s="10"/>
      <c r="C44" s="28">
        <f t="shared" si="0"/>
        <v>19</v>
      </c>
      <c r="D44" s="134">
        <f>'[1]Publikime AL'!D90</f>
        <v>550</v>
      </c>
      <c r="E44" s="134">
        <f>'[1]Publikime AL'!E90</f>
        <v>1050</v>
      </c>
      <c r="G44" s="11"/>
      <c r="I44" s="34"/>
    </row>
    <row r="45" spans="1:9" x14ac:dyDescent="0.25">
      <c r="A45" s="10"/>
      <c r="C45" s="28">
        <f t="shared" si="0"/>
        <v>20</v>
      </c>
      <c r="D45" s="134">
        <f>'[1]Publikime AL'!D91</f>
        <v>510</v>
      </c>
      <c r="E45" s="134">
        <f>'[1]Publikime AL'!E91</f>
        <v>1000</v>
      </c>
      <c r="G45" s="11"/>
      <c r="I45" s="34"/>
    </row>
    <row r="46" spans="1:9" x14ac:dyDescent="0.25">
      <c r="A46" s="10"/>
      <c r="C46" s="28">
        <f t="shared" si="0"/>
        <v>21</v>
      </c>
      <c r="D46" s="134">
        <f>'[1]Publikime AL'!D92</f>
        <v>510</v>
      </c>
      <c r="E46" s="134">
        <f>'[1]Publikime AL'!E92</f>
        <v>1000</v>
      </c>
      <c r="G46" s="11"/>
      <c r="I46" s="34"/>
    </row>
    <row r="47" spans="1:9" x14ac:dyDescent="0.25">
      <c r="A47" s="10"/>
      <c r="C47" s="28">
        <f t="shared" si="0"/>
        <v>22</v>
      </c>
      <c r="D47" s="134">
        <f>'[1]Publikime AL'!D93</f>
        <v>550</v>
      </c>
      <c r="E47" s="134">
        <f>'[1]Publikime AL'!E93</f>
        <v>1050</v>
      </c>
      <c r="G47" s="11"/>
      <c r="I47" s="34"/>
    </row>
    <row r="48" spans="1:9" x14ac:dyDescent="0.25">
      <c r="A48" s="10"/>
      <c r="C48" s="28">
        <f t="shared" si="0"/>
        <v>23</v>
      </c>
      <c r="D48" s="134">
        <f>'[1]Publikime AL'!D94</f>
        <v>510</v>
      </c>
      <c r="E48" s="134">
        <f>'[1]Publikime AL'!E94</f>
        <v>990</v>
      </c>
      <c r="G48" s="11"/>
      <c r="I48" s="34"/>
    </row>
    <row r="49" spans="1:9" x14ac:dyDescent="0.25">
      <c r="A49" s="10"/>
      <c r="C49" s="28">
        <f t="shared" si="0"/>
        <v>24</v>
      </c>
      <c r="D49" s="134">
        <f>'[1]Publikime AL'!D95</f>
        <v>550</v>
      </c>
      <c r="E49" s="134">
        <f>'[1]Publikime AL'!E95</f>
        <v>1100</v>
      </c>
      <c r="G49" s="11"/>
      <c r="I49" s="34"/>
    </row>
    <row r="50" spans="1:9" x14ac:dyDescent="0.25">
      <c r="A50" s="10"/>
      <c r="C50" s="28">
        <f t="shared" si="0"/>
        <v>25</v>
      </c>
      <c r="D50" s="134">
        <f>'[1]Publikime AL'!D96</f>
        <v>550</v>
      </c>
      <c r="E50" s="134">
        <f>'[1]Publikime AL'!E96</f>
        <v>1100</v>
      </c>
      <c r="G50" s="11"/>
      <c r="I50" s="34"/>
    </row>
    <row r="51" spans="1:9" x14ac:dyDescent="0.25">
      <c r="A51" s="10"/>
      <c r="C51" s="28">
        <f t="shared" si="0"/>
        <v>26</v>
      </c>
      <c r="D51" s="134">
        <f>'[1]Publikime AL'!D97</f>
        <v>600</v>
      </c>
      <c r="E51" s="134">
        <f>'[1]Publikime AL'!E97</f>
        <v>1150</v>
      </c>
      <c r="G51" s="11"/>
      <c r="I51" s="34"/>
    </row>
    <row r="52" spans="1:9" x14ac:dyDescent="0.25">
      <c r="A52" s="10"/>
      <c r="C52" s="28">
        <f t="shared" si="0"/>
        <v>27</v>
      </c>
      <c r="D52" s="134">
        <f>'[1]Publikime AL'!D98</f>
        <v>600</v>
      </c>
      <c r="E52" s="134">
        <f>'[1]Publikime AL'!E98</f>
        <v>1150</v>
      </c>
      <c r="G52" s="11"/>
      <c r="I52" s="34"/>
    </row>
    <row r="53" spans="1:9" x14ac:dyDescent="0.25">
      <c r="A53" s="10"/>
      <c r="C53" s="28">
        <f t="shared" si="0"/>
        <v>28</v>
      </c>
      <c r="D53" s="134">
        <f>'[1]Publikime AL'!D99</f>
        <v>600</v>
      </c>
      <c r="E53" s="134">
        <f>'[1]Publikime AL'!E99</f>
        <v>1200</v>
      </c>
      <c r="G53" s="11"/>
      <c r="I53" s="34"/>
    </row>
    <row r="54" spans="1:9" x14ac:dyDescent="0.25">
      <c r="A54" s="10"/>
      <c r="C54" s="28">
        <f t="shared" si="0"/>
        <v>29</v>
      </c>
      <c r="D54" s="134">
        <f>'[1]Publikime AL'!D100</f>
        <v>600</v>
      </c>
      <c r="E54" s="134">
        <f>'[1]Publikime AL'!E100</f>
        <v>1200</v>
      </c>
      <c r="G54" s="11"/>
      <c r="I54" s="34"/>
    </row>
    <row r="55" spans="1:9" x14ac:dyDescent="0.25">
      <c r="A55" s="10"/>
      <c r="C55" s="28">
        <f t="shared" si="0"/>
        <v>30</v>
      </c>
      <c r="D55" s="134">
        <f>'[1]Publikime AL'!D101</f>
        <v>600</v>
      </c>
      <c r="E55" s="134">
        <f>'[1]Publikime AL'!E101</f>
        <v>1200</v>
      </c>
      <c r="G55" s="11"/>
      <c r="I55" s="34"/>
    </row>
    <row r="56" spans="1:9" x14ac:dyDescent="0.25">
      <c r="A56" s="10"/>
      <c r="C56" s="28">
        <f t="shared" si="0"/>
        <v>31</v>
      </c>
      <c r="D56" s="134">
        <f>'[1]Publikime AL'!D102</f>
        <v>650</v>
      </c>
      <c r="E56" s="134">
        <f>'[1]Publikime AL'!E102</f>
        <v>1200</v>
      </c>
      <c r="G56" s="11"/>
      <c r="I56" s="34"/>
    </row>
    <row r="57" spans="1:9" x14ac:dyDescent="0.25">
      <c r="A57" s="10"/>
      <c r="C57" s="28">
        <f t="shared" si="0"/>
        <v>32</v>
      </c>
      <c r="D57" s="134">
        <f>'[1]Publikime AL'!D103</f>
        <v>650</v>
      </c>
      <c r="E57" s="134">
        <f>'[1]Publikime AL'!E103</f>
        <v>1200</v>
      </c>
      <c r="G57" s="11"/>
      <c r="I57" s="34"/>
    </row>
    <row r="58" spans="1:9" x14ac:dyDescent="0.25">
      <c r="A58" s="10"/>
      <c r="C58" s="28">
        <f t="shared" si="0"/>
        <v>33</v>
      </c>
      <c r="D58" s="134">
        <f>'[1]Publikime AL'!D104</f>
        <v>630</v>
      </c>
      <c r="E58" s="134">
        <f>'[1]Publikime AL'!E104</f>
        <v>1200</v>
      </c>
      <c r="G58" s="11"/>
      <c r="I58" s="34"/>
    </row>
    <row r="59" spans="1:9" x14ac:dyDescent="0.25">
      <c r="A59" s="10"/>
      <c r="C59" s="28">
        <f t="shared" si="0"/>
        <v>34</v>
      </c>
      <c r="D59" s="134">
        <f>'[1]Publikime AL'!D105</f>
        <v>550</v>
      </c>
      <c r="E59" s="134">
        <f>'[1]Publikime AL'!E105</f>
        <v>1100</v>
      </c>
      <c r="G59" s="11"/>
      <c r="I59" s="34"/>
    </row>
    <row r="60" spans="1:9" x14ac:dyDescent="0.25">
      <c r="A60" s="10"/>
      <c r="C60" s="28">
        <f t="shared" si="0"/>
        <v>35</v>
      </c>
      <c r="D60" s="134">
        <f>'[1]Publikime AL'!D106</f>
        <v>550</v>
      </c>
      <c r="E60" s="134">
        <f>'[1]Publikime AL'!E106</f>
        <v>1050</v>
      </c>
      <c r="G60" s="11"/>
      <c r="I60" s="34"/>
    </row>
    <row r="61" spans="1:9" x14ac:dyDescent="0.25">
      <c r="A61" s="10"/>
      <c r="C61" s="28">
        <f t="shared" si="0"/>
        <v>36</v>
      </c>
      <c r="D61" s="134">
        <f>'[1]Publikime AL'!D107</f>
        <v>510</v>
      </c>
      <c r="E61" s="134">
        <f>'[1]Publikime AL'!E107</f>
        <v>1000</v>
      </c>
      <c r="G61" s="11"/>
      <c r="I61" s="34"/>
    </row>
    <row r="62" spans="1:9" x14ac:dyDescent="0.25">
      <c r="A62" s="10"/>
      <c r="C62" s="28">
        <f t="shared" si="0"/>
        <v>37</v>
      </c>
      <c r="D62" s="134">
        <f>'[1]Publikime AL'!D108</f>
        <v>550</v>
      </c>
      <c r="E62" s="134">
        <f>'[1]Publikime AL'!E108</f>
        <v>1050</v>
      </c>
      <c r="G62" s="11"/>
      <c r="I62" s="34"/>
    </row>
    <row r="63" spans="1:9" x14ac:dyDescent="0.25">
      <c r="A63" s="10"/>
      <c r="C63" s="28">
        <f t="shared" si="0"/>
        <v>38</v>
      </c>
      <c r="D63" s="134">
        <f>'[1]Publikime AL'!D109</f>
        <v>550</v>
      </c>
      <c r="E63" s="134">
        <f>'[1]Publikime AL'!E109</f>
        <v>1100</v>
      </c>
      <c r="G63" s="11"/>
      <c r="I63" s="34"/>
    </row>
    <row r="64" spans="1:9" x14ac:dyDescent="0.25">
      <c r="A64" s="10"/>
      <c r="C64" s="28">
        <f t="shared" si="0"/>
        <v>39</v>
      </c>
      <c r="D64" s="134">
        <f>'[1]Publikime AL'!D110</f>
        <v>510</v>
      </c>
      <c r="E64" s="134">
        <f>'[1]Publikime AL'!E110</f>
        <v>1050</v>
      </c>
      <c r="G64" s="11"/>
      <c r="I64" s="34"/>
    </row>
    <row r="65" spans="1:9" x14ac:dyDescent="0.25">
      <c r="A65" s="10"/>
      <c r="C65" s="28">
        <f t="shared" si="0"/>
        <v>40</v>
      </c>
      <c r="D65" s="134">
        <f>'[1]Publikime AL'!D111</f>
        <v>550</v>
      </c>
      <c r="E65" s="134">
        <f>'[1]Publikime AL'!E111</f>
        <v>1100</v>
      </c>
      <c r="G65" s="11"/>
      <c r="I65" s="34"/>
    </row>
    <row r="66" spans="1:9" x14ac:dyDescent="0.25">
      <c r="A66" s="10"/>
      <c r="C66" s="28">
        <f t="shared" si="0"/>
        <v>41</v>
      </c>
      <c r="D66" s="134">
        <f>'[1]Publikime AL'!D112</f>
        <v>550</v>
      </c>
      <c r="E66" s="134">
        <f>'[1]Publikime AL'!E112</f>
        <v>1100</v>
      </c>
      <c r="G66" s="11"/>
      <c r="I66" s="34"/>
    </row>
    <row r="67" spans="1:9" x14ac:dyDescent="0.25">
      <c r="A67" s="10"/>
      <c r="C67" s="28">
        <f t="shared" si="0"/>
        <v>42</v>
      </c>
      <c r="D67" s="134">
        <f>'[1]Publikime AL'!D113</f>
        <v>550</v>
      </c>
      <c r="E67" s="134">
        <f>'[1]Publikime AL'!E113</f>
        <v>1100</v>
      </c>
      <c r="G67" s="11"/>
      <c r="I67" s="34"/>
    </row>
    <row r="68" spans="1:9" ht="15.75" customHeight="1" x14ac:dyDescent="0.25">
      <c r="A68" s="10"/>
      <c r="C68" s="28">
        <f t="shared" si="0"/>
        <v>43</v>
      </c>
      <c r="D68" s="134">
        <f>'[1]Publikime AL'!D114</f>
        <v>550</v>
      </c>
      <c r="E68" s="134">
        <f>'[1]Publikime AL'!E114</f>
        <v>1150</v>
      </c>
      <c r="G68" s="11"/>
      <c r="I68" s="34"/>
    </row>
    <row r="69" spans="1:9" x14ac:dyDescent="0.25">
      <c r="A69" s="10"/>
      <c r="C69" s="28">
        <f t="shared" si="0"/>
        <v>44</v>
      </c>
      <c r="D69" s="134">
        <f>'[1]Publikime AL'!D115</f>
        <v>550</v>
      </c>
      <c r="E69" s="134">
        <f>'[1]Publikime AL'!E115</f>
        <v>1200</v>
      </c>
      <c r="G69" s="11"/>
      <c r="I69" s="34"/>
    </row>
    <row r="70" spans="1:9" x14ac:dyDescent="0.25">
      <c r="A70" s="10"/>
      <c r="C70" s="28">
        <f t="shared" si="0"/>
        <v>45</v>
      </c>
      <c r="D70" s="134">
        <f>'[1]Publikime AL'!D116</f>
        <v>550</v>
      </c>
      <c r="E70" s="134">
        <f>'[1]Publikime AL'!E116</f>
        <v>1200</v>
      </c>
      <c r="G70" s="11"/>
      <c r="I70" s="34"/>
    </row>
    <row r="71" spans="1:9" x14ac:dyDescent="0.25">
      <c r="A71" s="10"/>
      <c r="C71" s="28">
        <f t="shared" si="0"/>
        <v>46</v>
      </c>
      <c r="D71" s="134">
        <f>'[1]Publikime AL'!D117</f>
        <v>550</v>
      </c>
      <c r="E71" s="134">
        <f>'[1]Publikime AL'!E117</f>
        <v>1250</v>
      </c>
      <c r="G71" s="11"/>
      <c r="I71" s="34"/>
    </row>
    <row r="72" spans="1:9" x14ac:dyDescent="0.25">
      <c r="A72" s="10"/>
      <c r="C72" s="28">
        <f t="shared" si="0"/>
        <v>47</v>
      </c>
      <c r="D72" s="134">
        <f>'[1]Publikime AL'!D118</f>
        <v>550</v>
      </c>
      <c r="E72" s="134">
        <f>'[1]Publikime AL'!E118</f>
        <v>1300</v>
      </c>
      <c r="G72" s="11"/>
      <c r="I72" s="34"/>
    </row>
    <row r="73" spans="1:9" x14ac:dyDescent="0.25">
      <c r="A73" s="10"/>
      <c r="C73" s="28">
        <f t="shared" si="0"/>
        <v>48</v>
      </c>
      <c r="D73" s="134">
        <f>'[1]Publikime AL'!D119</f>
        <v>550</v>
      </c>
      <c r="E73" s="134">
        <f>'[1]Publikime AL'!E119</f>
        <v>1300</v>
      </c>
      <c r="G73" s="11"/>
      <c r="I73" s="34"/>
    </row>
    <row r="74" spans="1:9" x14ac:dyDescent="0.25">
      <c r="A74" s="10"/>
      <c r="C74" s="28">
        <f t="shared" si="0"/>
        <v>49</v>
      </c>
      <c r="D74" s="134">
        <f>'[1]Publikime AL'!D120</f>
        <v>550</v>
      </c>
      <c r="E74" s="134">
        <f>'[1]Publikime AL'!E120</f>
        <v>1350</v>
      </c>
      <c r="G74" s="11"/>
      <c r="I74" s="34"/>
    </row>
    <row r="75" spans="1:9" x14ac:dyDescent="0.25">
      <c r="A75" s="10"/>
      <c r="C75" s="28">
        <f t="shared" si="0"/>
        <v>50</v>
      </c>
      <c r="D75" s="134">
        <f>'[1]Publikime AL'!D121</f>
        <v>550</v>
      </c>
      <c r="E75" s="134">
        <f>'[1]Publikime AL'!E121</f>
        <v>1400</v>
      </c>
      <c r="G75" s="11"/>
      <c r="I75" s="34"/>
    </row>
    <row r="76" spans="1:9" x14ac:dyDescent="0.25">
      <c r="A76" s="10"/>
      <c r="C76" s="28">
        <f t="shared" si="0"/>
        <v>51</v>
      </c>
      <c r="D76" s="134">
        <f>'[1]Publikime AL'!D122</f>
        <v>550</v>
      </c>
      <c r="E76" s="134">
        <f>'[1]Publikime AL'!E122</f>
        <v>1450</v>
      </c>
      <c r="G76" s="11"/>
      <c r="I76" s="34"/>
    </row>
    <row r="77" spans="1:9" x14ac:dyDescent="0.25">
      <c r="A77" s="10"/>
      <c r="C77" s="30">
        <f t="shared" si="0"/>
        <v>52</v>
      </c>
      <c r="D77" s="134">
        <f>'[1]Publikime AL'!D123</f>
        <v>550</v>
      </c>
      <c r="E77" s="134">
        <f>'[1]Publikime AL'!E123</f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f>'[2]Publikime AL'!H154</f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f>B2-DAY(2)</f>
        <v>45864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f>'[1]Publikime AL'!D160</f>
        <v>314.84102857999994</v>
      </c>
      <c r="E85" s="44">
        <f>'[1]Publikime AL'!E160</f>
        <v>-594.56700000000012</v>
      </c>
      <c r="F85" s="44">
        <f>'[1]Publikime AL'!F160</f>
        <v>909.40802858000006</v>
      </c>
      <c r="G85" s="37"/>
      <c r="I85" s="12"/>
    </row>
    <row r="86" spans="1:9" x14ac:dyDescent="0.25">
      <c r="A86" s="10"/>
      <c r="B86" s="37"/>
      <c r="C86" s="43">
        <v>2</v>
      </c>
      <c r="D86" s="44">
        <f>'[1]Publikime AL'!D161</f>
        <v>293.58691832000005</v>
      </c>
      <c r="E86" s="44">
        <f>'[1]Publikime AL'!E161</f>
        <v>-529.84100000000001</v>
      </c>
      <c r="F86" s="44">
        <f>'[1]Publikime AL'!F161</f>
        <v>823.42791832000012</v>
      </c>
      <c r="G86" s="37"/>
      <c r="I86" s="12"/>
    </row>
    <row r="87" spans="1:9" x14ac:dyDescent="0.25">
      <c r="A87" s="10"/>
      <c r="B87" s="37"/>
      <c r="C87" s="43">
        <v>3</v>
      </c>
      <c r="D87" s="44">
        <f>'[1]Publikime AL'!D162</f>
        <v>167.46165318000001</v>
      </c>
      <c r="E87" s="44">
        <f>'[1]Publikime AL'!E162</f>
        <v>-601.07400000000007</v>
      </c>
      <c r="F87" s="44">
        <f>'[1]Publikime AL'!F162</f>
        <v>768.53565318000005</v>
      </c>
      <c r="G87" s="37"/>
      <c r="I87" s="12"/>
    </row>
    <row r="88" spans="1:9" x14ac:dyDescent="0.25">
      <c r="A88" s="10"/>
      <c r="B88" s="37"/>
      <c r="C88" s="43">
        <v>4</v>
      </c>
      <c r="D88" s="44">
        <f>'[1]Publikime AL'!D163</f>
        <v>121.85997147000002</v>
      </c>
      <c r="E88" s="44">
        <f>'[1]Publikime AL'!E163</f>
        <v>-614.13499999999999</v>
      </c>
      <c r="F88" s="44">
        <f>'[1]Publikime AL'!F163</f>
        <v>735.99497147</v>
      </c>
      <c r="G88" s="37"/>
      <c r="I88" s="12"/>
    </row>
    <row r="89" spans="1:9" x14ac:dyDescent="0.25">
      <c r="A89" s="10"/>
      <c r="B89" s="37"/>
      <c r="C89" s="43">
        <v>5</v>
      </c>
      <c r="D89" s="44">
        <f>'[1]Publikime AL'!D164</f>
        <v>127.26477529999998</v>
      </c>
      <c r="E89" s="44">
        <f>'[1]Publikime AL'!E164</f>
        <v>-596.97</v>
      </c>
      <c r="F89" s="44">
        <f>'[1]Publikime AL'!F164</f>
        <v>724.23477530000002</v>
      </c>
      <c r="G89" s="37"/>
      <c r="I89" s="12"/>
    </row>
    <row r="90" spans="1:9" x14ac:dyDescent="0.25">
      <c r="A90" s="10"/>
      <c r="B90" s="37"/>
      <c r="C90" s="43">
        <v>6</v>
      </c>
      <c r="D90" s="44">
        <f>'[1]Publikime AL'!D165</f>
        <v>142.86051099999992</v>
      </c>
      <c r="E90" s="44">
        <f>'[1]Publikime AL'!E165</f>
        <v>-596.67200000000003</v>
      </c>
      <c r="F90" s="44">
        <f>'[1]Publikime AL'!F165</f>
        <v>739.53251099999989</v>
      </c>
      <c r="G90" s="37"/>
      <c r="I90" s="12"/>
    </row>
    <row r="91" spans="1:9" x14ac:dyDescent="0.25">
      <c r="A91" s="10"/>
      <c r="B91" s="37"/>
      <c r="C91" s="43">
        <v>7</v>
      </c>
      <c r="D91" s="44">
        <f>'[1]Publikime AL'!D166</f>
        <v>250.05046377999997</v>
      </c>
      <c r="E91" s="44">
        <f>'[1]Publikime AL'!E166</f>
        <v>-563.12200000000007</v>
      </c>
      <c r="F91" s="44">
        <f>'[1]Publikime AL'!F166</f>
        <v>813.17246378000004</v>
      </c>
      <c r="G91" s="37"/>
      <c r="I91" s="12"/>
    </row>
    <row r="92" spans="1:9" x14ac:dyDescent="0.25">
      <c r="A92" s="10"/>
      <c r="B92" s="37"/>
      <c r="C92" s="43">
        <v>8</v>
      </c>
      <c r="D92" s="44">
        <f>'[1]Publikime AL'!D167</f>
        <v>393.23430553000009</v>
      </c>
      <c r="E92" s="44">
        <f>'[1]Publikime AL'!E167</f>
        <v>-532.19299999999998</v>
      </c>
      <c r="F92" s="44">
        <f>'[1]Publikime AL'!F167</f>
        <v>925.42730553000001</v>
      </c>
      <c r="G92" s="37"/>
      <c r="I92" s="12"/>
    </row>
    <row r="93" spans="1:9" x14ac:dyDescent="0.25">
      <c r="A93" s="10"/>
      <c r="B93" s="37"/>
      <c r="C93" s="43">
        <v>9</v>
      </c>
      <c r="D93" s="44">
        <f>'[1]Publikime AL'!D168</f>
        <v>426.61052003999993</v>
      </c>
      <c r="E93" s="44">
        <f>'[1]Publikime AL'!E168</f>
        <v>-601.46799999999985</v>
      </c>
      <c r="F93" s="44">
        <f>'[1]Publikime AL'!F168</f>
        <v>1028.0785200399998</v>
      </c>
      <c r="G93" s="37"/>
      <c r="I93" s="12"/>
    </row>
    <row r="94" spans="1:9" x14ac:dyDescent="0.25">
      <c r="A94" s="10"/>
      <c r="B94" s="37"/>
      <c r="C94" s="43">
        <v>10</v>
      </c>
      <c r="D94" s="44">
        <f>'[1]Publikime AL'!D169</f>
        <v>560.95685268</v>
      </c>
      <c r="E94" s="44">
        <f>'[1]Publikime AL'!E169</f>
        <v>-552.346</v>
      </c>
      <c r="F94" s="44">
        <f>'[1]Publikime AL'!F169</f>
        <v>1113.3028526799999</v>
      </c>
      <c r="G94" s="37"/>
      <c r="I94" s="12"/>
    </row>
    <row r="95" spans="1:9" x14ac:dyDescent="0.25">
      <c r="A95" s="10"/>
      <c r="B95" s="37"/>
      <c r="C95" s="43">
        <v>11</v>
      </c>
      <c r="D95" s="44">
        <f>'[1]Publikime AL'!D170</f>
        <v>649.94664807000004</v>
      </c>
      <c r="E95" s="44">
        <f>'[1]Publikime AL'!E170</f>
        <v>-527.13799999999992</v>
      </c>
      <c r="F95" s="44">
        <f>'[1]Publikime AL'!F170</f>
        <v>1177.08464807</v>
      </c>
      <c r="G95" s="37"/>
      <c r="I95" s="12"/>
    </row>
    <row r="96" spans="1:9" x14ac:dyDescent="0.25">
      <c r="A96" s="10"/>
      <c r="B96" s="37"/>
      <c r="C96" s="43">
        <v>12</v>
      </c>
      <c r="D96" s="44">
        <f>'[1]Publikime AL'!D171</f>
        <v>705.58727965000003</v>
      </c>
      <c r="E96" s="44">
        <f>'[1]Publikime AL'!E171</f>
        <v>-519.06499999999994</v>
      </c>
      <c r="F96" s="44">
        <f>'[1]Publikime AL'!F171</f>
        <v>1224.6522796499999</v>
      </c>
      <c r="G96" s="37"/>
      <c r="I96" s="12"/>
    </row>
    <row r="97" spans="1:9" x14ac:dyDescent="0.25">
      <c r="A97" s="10"/>
      <c r="B97" s="37"/>
      <c r="C97" s="43">
        <v>13</v>
      </c>
      <c r="D97" s="44">
        <f>'[1]Publikime AL'!D172</f>
        <v>802.63182872999994</v>
      </c>
      <c r="E97" s="44">
        <f>'[1]Publikime AL'!E172</f>
        <v>-456.041</v>
      </c>
      <c r="F97" s="44">
        <f>'[1]Publikime AL'!F172</f>
        <v>1258.67282873</v>
      </c>
      <c r="G97" s="37"/>
      <c r="I97" s="12"/>
    </row>
    <row r="98" spans="1:9" x14ac:dyDescent="0.25">
      <c r="A98" s="10"/>
      <c r="B98" s="37"/>
      <c r="C98" s="43">
        <v>14</v>
      </c>
      <c r="D98" s="44">
        <f>'[1]Publikime AL'!D173</f>
        <v>902.31793747999996</v>
      </c>
      <c r="E98" s="44">
        <f>'[1]Publikime AL'!E173</f>
        <v>-367.322</v>
      </c>
      <c r="F98" s="44">
        <f>'[1]Publikime AL'!F173</f>
        <v>1269.6399374799998</v>
      </c>
      <c r="G98" s="37"/>
      <c r="I98" s="12"/>
    </row>
    <row r="99" spans="1:9" x14ac:dyDescent="0.25">
      <c r="A99" s="10"/>
      <c r="B99" s="37"/>
      <c r="C99" s="43">
        <v>15</v>
      </c>
      <c r="D99" s="44">
        <f>'[1]Publikime AL'!D174</f>
        <v>885.01919654000017</v>
      </c>
      <c r="E99" s="44">
        <f>'[1]Publikime AL'!E174</f>
        <v>-385.32400000000001</v>
      </c>
      <c r="F99" s="44">
        <f>'[1]Publikime AL'!F174</f>
        <v>1270.3431965400002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f>'[1]Publikime AL'!D175</f>
        <v>894.07818998999994</v>
      </c>
      <c r="E100" s="44">
        <f>'[1]Publikime AL'!E175</f>
        <v>-374.46799999999996</v>
      </c>
      <c r="F100" s="44">
        <f>'[1]Publikime AL'!F175</f>
        <v>1268.5461899899999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f>'[1]Publikime AL'!D176</f>
        <v>843.56954606999989</v>
      </c>
      <c r="E101" s="44">
        <f>'[1]Publikime AL'!E176</f>
        <v>-354.68399999999997</v>
      </c>
      <c r="F101" s="44">
        <f>'[1]Publikime AL'!F176</f>
        <v>1198.2535460699999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f>'[1]Publikime AL'!D177</f>
        <v>864.03027649000012</v>
      </c>
      <c r="E102" s="44">
        <f>'[1]Publikime AL'!E177</f>
        <v>-432.57</v>
      </c>
      <c r="F102" s="44">
        <f>'[1]Publikime AL'!F177</f>
        <v>1296.6002764900002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f>'[1]Publikime AL'!D178</f>
        <v>843.72681857999987</v>
      </c>
      <c r="E103" s="44">
        <f>'[1]Publikime AL'!E178</f>
        <v>-463.77</v>
      </c>
      <c r="F103" s="44">
        <f>'[1]Publikime AL'!F178</f>
        <v>1307.4968185799999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f>'[1]Publikime AL'!D179</f>
        <v>898.60418274000028</v>
      </c>
      <c r="E104" s="44">
        <f>'[1]Publikime AL'!E179</f>
        <v>-426.03399999999999</v>
      </c>
      <c r="F104" s="44">
        <f>'[1]Publikime AL'!F179</f>
        <v>1324.6381827400003</v>
      </c>
      <c r="G104" s="37"/>
      <c r="I104" s="12"/>
    </row>
    <row r="105" spans="1:9" x14ac:dyDescent="0.25">
      <c r="A105" s="10"/>
      <c r="B105" s="37"/>
      <c r="C105" s="43">
        <v>21</v>
      </c>
      <c r="D105" s="44">
        <f>'[1]Publikime AL'!D180</f>
        <v>893.94162427999981</v>
      </c>
      <c r="E105" s="44">
        <f>'[1]Publikime AL'!E180</f>
        <v>-462.05699999999996</v>
      </c>
      <c r="F105" s="44">
        <f>'[1]Publikime AL'!F180</f>
        <v>1355.9986242799998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f>'[1]Publikime AL'!D181</f>
        <v>900.19144049999989</v>
      </c>
      <c r="E106" s="44">
        <f>'[1]Publikime AL'!E181</f>
        <v>-437.29099999999988</v>
      </c>
      <c r="F106" s="44">
        <f>'[1]Publikime AL'!F181</f>
        <v>1337.4824404999997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f>'[1]Publikime AL'!D182</f>
        <v>745.43420045999994</v>
      </c>
      <c r="E107" s="44">
        <f>'[1]Publikime AL'!E182</f>
        <v>-482.87399999999997</v>
      </c>
      <c r="F107" s="44">
        <f>'[1]Publikime AL'!F182</f>
        <v>1228.3082004599999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f>'[1]Publikime AL'!D183</f>
        <v>577.56218146999993</v>
      </c>
      <c r="E108" s="44">
        <f>'[1]Publikime AL'!E183</f>
        <v>-511.53999999999996</v>
      </c>
      <c r="F108" s="44">
        <f>'[1]Publikime AL'!F183</f>
        <v>1089.1021814699998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tr">
        <f>[1]!Table79[Elementi]</f>
        <v>N/a</v>
      </c>
      <c r="C126" s="28" t="str">
        <f>[1]!Table79[Fillimi]</f>
        <v>N/a</v>
      </c>
      <c r="D126" s="28" t="str">
        <f>[1]!Table79[Perfundimi]</f>
        <v>N/a</v>
      </c>
      <c r="E126" s="28" t="str">
        <f>[1]!Table79[Vendndoshja]</f>
        <v>N/a</v>
      </c>
      <c r="F126" s="28" t="str">
        <f>[1]!Table79[Impakti ne kapacitetin kufitar]</f>
        <v>N/a</v>
      </c>
      <c r="G126" s="28" t="str">
        <f>[1]!Table79[Arsyeja]</f>
        <v>N/a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f>[1]!Table9[Elementi]</f>
        <v>0</v>
      </c>
      <c r="C135" s="64">
        <f>[1]!Table9[Vendndodhja]</f>
        <v>0</v>
      </c>
      <c r="D135" s="64">
        <f>[1]!Table9[Kapaciteti I instaluar(MWh)]</f>
        <v>0</v>
      </c>
      <c r="E135" s="64">
        <f>[1]!Table9[Lloji gjenerimit]</f>
        <v>0</v>
      </c>
      <c r="F135" s="64">
        <f>[1]!Table9[Arsyeja]</f>
        <v>0</v>
      </c>
      <c r="G135" s="64">
        <f>[1]!Table9[Periudha]</f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tr">
        <f>[1]!Table911[Elementi]</f>
        <v>N/a</v>
      </c>
      <c r="C140" s="64" t="str">
        <f>[1]!Table911[Vendndodhja]</f>
        <v>N/a</v>
      </c>
      <c r="D140" s="64" t="str">
        <f>[1]!Table911[Kapaciteti I instaluar(MWh)]</f>
        <v>N/a</v>
      </c>
      <c r="E140" s="64" t="str">
        <f>[1]!Table911[Lloji gjenerimit]</f>
        <v>N/a</v>
      </c>
      <c r="F140" s="64" t="str">
        <f>[1]!Table911[Arsyeja]</f>
        <v>N/a</v>
      </c>
      <c r="G140" s="64" t="str">
        <f>[1]!Table911[Periudha]</f>
        <v>N/a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customHeight="1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tr">
        <f>[1]!Table9111213[Elementi]</f>
        <v>N/a</v>
      </c>
      <c r="C153" s="64" t="str">
        <f>[1]!Table9111213[Vendndodhja]</f>
        <v>N/a</v>
      </c>
      <c r="D153" s="64" t="str">
        <f>[1]!Table9111213[Kapaciteti I instaluar(MWh)]</f>
        <v>N/a</v>
      </c>
      <c r="E153" s="64" t="str">
        <f>[1]!Table9111213[Lloji gjenerimit]</f>
        <v>N/a</v>
      </c>
      <c r="F153" s="64" t="str">
        <f>[1]!Table9111213[Arsyeja]</f>
        <v>N/a</v>
      </c>
      <c r="G153" s="64" t="str">
        <f>[1]!Table9111213[Periudha]</f>
        <v>N/a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f>'[1]Publikime AL'!E261</f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f>'[1]Publikime AL'!E262</f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f>'[1]Publikime AL'!E263</f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f>'[1]Publikime AL'!E264</f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f>'[1]Publikime AL'!E265</f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f>'[1]Publikime AL'!E266</f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f>'[1]Publikime AL'!E271</f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f>'[1]Publikime AL'!E272</f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f>'[1]Publikime AL'!E273</f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f>'[1]Publikime AL'!E274</f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f>'[1]Publikime AL'!E275</f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f>'[1]Publikime AL'!E276</f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f>'[1]Publikime AL'!E281</f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f>'[1]Publikime AL'!E282</f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f>'[1]Publikime AL'!E283</f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f>'[1]Publikime AL'!E284</f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f>'[1]Publikime AL'!E285</f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f>'[1]Publikime AL'!E286</f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f>'[1]Publikime AL'!E291</f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f>'[1]Publikime AL'!E292</f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f>'[1]Publikime AL'!E293</f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f>'[1]Publikime AL'!E294</f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f>'[1]Publikime AL'!E295</f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f>'[1]Publikime AL'!E296</f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f>'[1]Publikime AL'!E301</f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f>'[1]Publikime AL'!E302</f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f>'[1]Publikime AL'!E303</f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f>'[1]Publikime AL'!E304</f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f>'[1]Publikime AL'!E305</f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f>'[1]Publikime AL'!E306</f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f>'[1]Publikime AL'!E311</f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f>'[1]Publikime AL'!E312</f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f>'[1]Publikime AL'!E313</f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f>'[1]Publikime AL'!E314</f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f>'[1]Publikime AL'!E315</f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f>'[1]Publikime AL'!E316</f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f>'[1]Publikime AL'!E332</f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f>'[1]Publikime AL'!E333</f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f>'[1]Publikime AL'!E334</f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f>'[1]Publikime AL'!E335</f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f>'[1]Publikime AL'!E336</f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f>'[1]Publikime AL'!E337</f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f>'[1]Publikime AL'!E332</f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f>'[1]Publikime AL'!E333</f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f>'[1]Publikime AL'!E334</f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f>'[1]Publikime AL'!E335</f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f>'[1]Publikime AL'!E336</f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f>'[1]Publikime AL'!E337</f>
        <v>300</v>
      </c>
      <c r="I234" s="12"/>
    </row>
    <row r="235" spans="1:9" ht="15.75" thickBot="1" x14ac:dyDescent="0.3">
      <c r="A235" s="10"/>
      <c r="I235" s="12"/>
    </row>
    <row r="236" spans="1:9" ht="15.75" customHeight="1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tr">
        <f>'[2]Publikime AL'!E343</f>
        <v>N/a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tr">
        <f>'[2]Publikime AL'!E344</f>
        <v>N/a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tr">
        <f>'[2]Publikime AL'!E345</f>
        <v>N/a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tr">
        <f>'[2]Publikime AL'!E346</f>
        <v>N/a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tr">
        <f>'[2]Publikime AL'!E347</f>
        <v>N/a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tr">
        <f>'[2]Publikime AL'!E348</f>
        <v>N/a</v>
      </c>
      <c r="I248" s="12"/>
    </row>
    <row r="249" spans="1:9" ht="15.75" thickBot="1" x14ac:dyDescent="0.3">
      <c r="A249" s="10"/>
      <c r="I249" s="12"/>
    </row>
    <row r="250" spans="1:9" ht="15.75" customHeight="1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f>'[1]Publikime AL'!B358</f>
        <v>18.25334771</v>
      </c>
      <c r="C255" s="77">
        <f>'[1]Publikime AL'!C358</f>
        <v>0</v>
      </c>
      <c r="D255" s="77">
        <f>'[1]Publikime AL'!D358</f>
        <v>82.564975779999997</v>
      </c>
      <c r="E255" s="77">
        <f>'[1]Publikime AL'!E358</f>
        <v>11.16057634</v>
      </c>
      <c r="F255" s="77">
        <f>'[1]Publikime AL'!F358</f>
        <v>14.120063999999999</v>
      </c>
      <c r="G255" s="77">
        <f>'[1]Publikime AL'!G358</f>
        <v>143.82176146</v>
      </c>
      <c r="I255" s="12"/>
    </row>
    <row r="256" spans="1:9" x14ac:dyDescent="0.25">
      <c r="A256" s="76">
        <v>2</v>
      </c>
      <c r="B256" s="77">
        <f>'[1]Publikime AL'!B359</f>
        <v>0.20369664000000001</v>
      </c>
      <c r="C256" s="77">
        <f>'[1]Publikime AL'!C359</f>
        <v>0</v>
      </c>
      <c r="D256" s="77">
        <f>'[1]Publikime AL'!D359</f>
        <v>115.21940278</v>
      </c>
      <c r="E256" s="77">
        <f>'[1]Publikime AL'!E359</f>
        <v>57.91242415</v>
      </c>
      <c r="F256" s="77">
        <f>'[1]Publikime AL'!F359</f>
        <v>65.495807999999997</v>
      </c>
      <c r="G256" s="77">
        <f>'[1]Publikime AL'!G359</f>
        <v>16.414433150000001</v>
      </c>
      <c r="I256" s="12"/>
    </row>
    <row r="257" spans="1:9" x14ac:dyDescent="0.25">
      <c r="A257" s="76">
        <v>3</v>
      </c>
      <c r="B257" s="77">
        <f>'[1]Publikime AL'!B360</f>
        <v>4.5964799999999991E-3</v>
      </c>
      <c r="C257" s="77">
        <f>'[1]Publikime AL'!C360</f>
        <v>0</v>
      </c>
      <c r="D257" s="77">
        <f>'[1]Publikime AL'!D360</f>
        <v>100.15497945000001</v>
      </c>
      <c r="E257" s="77">
        <f>'[1]Publikime AL'!E360</f>
        <v>78.224027969999995</v>
      </c>
      <c r="F257" s="77">
        <f>'[1]Publikime AL'!F360</f>
        <v>23.054975999999996</v>
      </c>
      <c r="G257" s="77">
        <f>'[1]Publikime AL'!G360</f>
        <v>25.295155000000001</v>
      </c>
      <c r="I257" s="12"/>
    </row>
    <row r="258" spans="1:9" ht="15.75" customHeight="1" x14ac:dyDescent="0.25">
      <c r="A258" s="76">
        <v>4</v>
      </c>
      <c r="B258" s="77">
        <f>'[1]Publikime AL'!B361</f>
        <v>0</v>
      </c>
      <c r="C258" s="77">
        <f>'[1]Publikime AL'!C361</f>
        <v>0</v>
      </c>
      <c r="D258" s="77">
        <f>'[1]Publikime AL'!D361</f>
        <v>99.002537059999995</v>
      </c>
      <c r="E258" s="77">
        <f>'[1]Publikime AL'!E361</f>
        <v>82.417308100000014</v>
      </c>
      <c r="F258" s="77">
        <f>'[1]Publikime AL'!F361</f>
        <v>10.682112</v>
      </c>
      <c r="G258" s="77">
        <f>'[1]Publikime AL'!G361</f>
        <v>26.96859628</v>
      </c>
      <c r="I258" s="12"/>
    </row>
    <row r="259" spans="1:9" x14ac:dyDescent="0.25">
      <c r="A259" s="76">
        <v>5</v>
      </c>
      <c r="B259" s="77">
        <f>'[1]Publikime AL'!B362</f>
        <v>5.0803200000000001E-3</v>
      </c>
      <c r="C259" s="77">
        <f>'[1]Publikime AL'!C362</f>
        <v>0</v>
      </c>
      <c r="D259" s="77">
        <f>'[1]Publikime AL'!D362</f>
        <v>99.063920240000002</v>
      </c>
      <c r="E259" s="77">
        <f>'[1]Publikime AL'!E362</f>
        <v>80.536783250000013</v>
      </c>
      <c r="F259" s="77">
        <f>'[1]Publikime AL'!F362</f>
        <v>11.160576000000001</v>
      </c>
      <c r="G259" s="77">
        <f>'[1]Publikime AL'!G362</f>
        <v>24.185548609999998</v>
      </c>
      <c r="I259" s="12"/>
    </row>
    <row r="260" spans="1:9" x14ac:dyDescent="0.25">
      <c r="A260" s="76">
        <v>6</v>
      </c>
      <c r="B260" s="77">
        <f>'[1]Publikime AL'!B363</f>
        <v>9.1869119299999991</v>
      </c>
      <c r="C260" s="77">
        <f>'[1]Publikime AL'!C363</f>
        <v>0</v>
      </c>
      <c r="D260" s="77">
        <f>'[1]Publikime AL'!D363</f>
        <v>78.292281399999993</v>
      </c>
      <c r="E260" s="77">
        <f>'[1]Publikime AL'!E363</f>
        <v>60.244533019999992</v>
      </c>
      <c r="F260" s="77">
        <f>'[1]Publikime AL'!F363</f>
        <v>4.5696000000000001E-2</v>
      </c>
      <c r="G260" s="77">
        <f>'[1]Publikime AL'!G363</f>
        <v>120.87871396</v>
      </c>
      <c r="I260" s="12"/>
    </row>
    <row r="261" spans="1:9" x14ac:dyDescent="0.25">
      <c r="A261" s="76">
        <v>7</v>
      </c>
      <c r="B261" s="77">
        <f>'[1]Publikime AL'!B364</f>
        <v>7.8091775399999994</v>
      </c>
      <c r="C261" s="77">
        <f>'[1]Publikime AL'!C364</f>
        <v>0</v>
      </c>
      <c r="D261" s="77">
        <f>'[1]Publikime AL'!D364</f>
        <v>98.798163040000006</v>
      </c>
      <c r="E261" s="77">
        <f>'[1]Publikime AL'!E364</f>
        <v>40.76835964</v>
      </c>
      <c r="F261" s="77">
        <f>'[1]Publikime AL'!F364</f>
        <v>24.541440000000001</v>
      </c>
      <c r="G261" s="77">
        <f>'[1]Publikime AL'!G364</f>
        <v>65.767403020000003</v>
      </c>
      <c r="I261" s="12"/>
    </row>
    <row r="262" spans="1:9" x14ac:dyDescent="0.25">
      <c r="A262" s="76">
        <v>8</v>
      </c>
      <c r="B262" s="77">
        <f>'[1]Publikime AL'!B365</f>
        <v>42.795405759999994</v>
      </c>
      <c r="C262" s="77">
        <f>'[1]Publikime AL'!C365</f>
        <v>0</v>
      </c>
      <c r="D262" s="77">
        <f>'[1]Publikime AL'!D365</f>
        <v>44.235976359999995</v>
      </c>
      <c r="E262" s="77">
        <f>'[1]Publikime AL'!E365</f>
        <v>19.576167000000002</v>
      </c>
      <c r="F262" s="77">
        <f>'[1]Publikime AL'!F365</f>
        <v>0.83865599999999996</v>
      </c>
      <c r="G262" s="77">
        <f>'[1]Publikime AL'!G365</f>
        <v>241.21552713</v>
      </c>
      <c r="I262" s="12"/>
    </row>
    <row r="263" spans="1:9" x14ac:dyDescent="0.25">
      <c r="A263" s="76">
        <v>9</v>
      </c>
      <c r="B263" s="77">
        <f>'[1]Publikime AL'!B366</f>
        <v>32.812093180000005</v>
      </c>
      <c r="C263" s="77">
        <f>'[1]Publikime AL'!C366</f>
        <v>0</v>
      </c>
      <c r="D263" s="77">
        <f>'[1]Publikime AL'!D366</f>
        <v>78.081165869999992</v>
      </c>
      <c r="E263" s="77">
        <f>'[1]Publikime AL'!E366</f>
        <v>1.6386048500000001</v>
      </c>
      <c r="F263" s="77">
        <f>'[1]Publikime AL'!F366</f>
        <v>53.380992000000006</v>
      </c>
      <c r="G263" s="77">
        <f>'[1]Publikime AL'!G366</f>
        <v>146.45772176999998</v>
      </c>
      <c r="I263" s="12"/>
    </row>
    <row r="264" spans="1:9" x14ac:dyDescent="0.25">
      <c r="A264" s="76">
        <v>10</v>
      </c>
      <c r="B264" s="77">
        <f>'[1]Publikime AL'!B367</f>
        <v>35.945682919999996</v>
      </c>
      <c r="C264" s="77">
        <f>'[1]Publikime AL'!C367</f>
        <v>0</v>
      </c>
      <c r="D264" s="77">
        <f>'[1]Publikime AL'!D367</f>
        <v>63.298111650000003</v>
      </c>
      <c r="E264" s="77">
        <f>'[1]Publikime AL'!E367</f>
        <v>0</v>
      </c>
      <c r="F264" s="77">
        <f>'[1]Publikime AL'!F367</f>
        <v>15.671039999999998</v>
      </c>
      <c r="G264" s="77">
        <f>'[1]Publikime AL'!G367</f>
        <v>177.25316987000002</v>
      </c>
      <c r="I264" s="12"/>
    </row>
    <row r="265" spans="1:9" x14ac:dyDescent="0.25">
      <c r="A265" s="76">
        <v>11</v>
      </c>
      <c r="B265" s="77">
        <f>'[1]Publikime AL'!B368</f>
        <v>45.471040940000002</v>
      </c>
      <c r="C265" s="77">
        <f>'[1]Publikime AL'!C368</f>
        <v>0</v>
      </c>
      <c r="D265" s="77">
        <f>'[1]Publikime AL'!D368</f>
        <v>25.945211060000002</v>
      </c>
      <c r="E265" s="77">
        <f>'[1]Publikime AL'!E368</f>
        <v>0</v>
      </c>
      <c r="F265" s="77">
        <f>'[1]Publikime AL'!F368</f>
        <v>11.461632</v>
      </c>
      <c r="G265" s="77">
        <f>'[1]Publikime AL'!G368</f>
        <v>237.28029516000004</v>
      </c>
      <c r="I265" s="12"/>
    </row>
    <row r="266" spans="1:9" x14ac:dyDescent="0.25">
      <c r="A266" s="76">
        <v>12</v>
      </c>
      <c r="B266" s="77">
        <f>'[1]Publikime AL'!B369</f>
        <v>35.817465320000004</v>
      </c>
      <c r="C266" s="77">
        <f>'[1]Publikime AL'!C369</f>
        <v>0</v>
      </c>
      <c r="D266" s="77">
        <f>'[1]Publikime AL'!D369</f>
        <v>44.128821920000007</v>
      </c>
      <c r="E266" s="77">
        <f>'[1]Publikime AL'!E369</f>
        <v>0</v>
      </c>
      <c r="F266" s="77">
        <f>'[1]Publikime AL'!F369</f>
        <v>21.649152000000001</v>
      </c>
      <c r="G266" s="77">
        <f>'[1]Publikime AL'!G369</f>
        <v>184.65398643</v>
      </c>
      <c r="I266" s="12"/>
    </row>
    <row r="267" spans="1:9" x14ac:dyDescent="0.25">
      <c r="A267" s="76">
        <v>13</v>
      </c>
      <c r="B267" s="77">
        <f>'[1]Publikime AL'!B370</f>
        <v>33.333914630000002</v>
      </c>
      <c r="C267" s="77">
        <f>'[1]Publikime AL'!C370</f>
        <v>0</v>
      </c>
      <c r="D267" s="77">
        <f>'[1]Publikime AL'!D370</f>
        <v>21.666839620000001</v>
      </c>
      <c r="E267" s="77">
        <f>'[1]Publikime AL'!E370</f>
        <v>0</v>
      </c>
      <c r="F267" s="77">
        <f>'[1]Publikime AL'!F370</f>
        <v>18.875136000000001</v>
      </c>
      <c r="G267" s="77">
        <f>'[1]Publikime AL'!G370</f>
        <v>165.58811010999997</v>
      </c>
      <c r="I267" s="12"/>
    </row>
    <row r="268" spans="1:9" ht="15.75" customHeight="1" x14ac:dyDescent="0.25">
      <c r="A268" s="76">
        <v>14</v>
      </c>
      <c r="B268" s="77">
        <f>'[1]Publikime AL'!B371</f>
        <v>37.038677489999998</v>
      </c>
      <c r="C268" s="77">
        <f>'[1]Publikime AL'!C371</f>
        <v>0</v>
      </c>
      <c r="D268" s="77">
        <f>'[1]Publikime AL'!D371</f>
        <v>16.35063135</v>
      </c>
      <c r="E268" s="77">
        <f>'[1]Publikime AL'!E371</f>
        <v>0</v>
      </c>
      <c r="F268" s="77">
        <f>'[1]Publikime AL'!F371</f>
        <v>9.9966720000000002</v>
      </c>
      <c r="G268" s="77">
        <f>'[1]Publikime AL'!G371</f>
        <v>204.90817380000001</v>
      </c>
      <c r="I268" s="12"/>
    </row>
    <row r="269" spans="1:9" x14ac:dyDescent="0.25">
      <c r="A269" s="76">
        <v>15</v>
      </c>
      <c r="B269" s="77">
        <f>'[1]Publikime AL'!B372</f>
        <v>28.987096100000002</v>
      </c>
      <c r="C269" s="77">
        <f>'[1]Publikime AL'!C372</f>
        <v>0</v>
      </c>
      <c r="D269" s="77">
        <f>'[1]Publikime AL'!D372</f>
        <v>50.628696390000002</v>
      </c>
      <c r="E269" s="77">
        <f>'[1]Publikime AL'!E372</f>
        <v>0</v>
      </c>
      <c r="F269" s="77">
        <f>'[1]Publikime AL'!F372</f>
        <v>80.277119999999996</v>
      </c>
      <c r="G269" s="77">
        <f>'[1]Publikime AL'!G372</f>
        <v>124.63073186</v>
      </c>
      <c r="I269" s="12"/>
    </row>
    <row r="270" spans="1:9" x14ac:dyDescent="0.25">
      <c r="A270" s="76">
        <v>16</v>
      </c>
      <c r="B270" s="77">
        <f>'[1]Publikime AL'!B373</f>
        <v>24.344409420000002</v>
      </c>
      <c r="C270" s="77">
        <f>'[1]Publikime AL'!C373</f>
        <v>0</v>
      </c>
      <c r="D270" s="77">
        <f>'[1]Publikime AL'!D373</f>
        <v>81.831925909999995</v>
      </c>
      <c r="E270" s="77">
        <f>'[1]Publikime AL'!E373</f>
        <v>0</v>
      </c>
      <c r="F270" s="77">
        <f>'[1]Publikime AL'!F373</f>
        <v>161.11065600000001</v>
      </c>
      <c r="G270" s="77">
        <f>'[1]Publikime AL'!G373</f>
        <v>54.06492630999999</v>
      </c>
      <c r="I270" s="12"/>
    </row>
    <row r="271" spans="1:9" x14ac:dyDescent="0.25">
      <c r="A271" s="76">
        <v>17</v>
      </c>
      <c r="B271" s="77">
        <f>'[1]Publikime AL'!B374</f>
        <v>36.997792999999994</v>
      </c>
      <c r="C271" s="77">
        <f>'[1]Publikime AL'!C374</f>
        <v>0</v>
      </c>
      <c r="D271" s="77">
        <f>'[1]Publikime AL'!D374</f>
        <v>45.063762109999999</v>
      </c>
      <c r="E271" s="77">
        <f>'[1]Publikime AL'!E374</f>
        <v>0</v>
      </c>
      <c r="F271" s="77">
        <f>'[1]Publikime AL'!F374</f>
        <v>151.20806400000001</v>
      </c>
      <c r="G271" s="77">
        <f>'[1]Publikime AL'!G374</f>
        <v>142.20509075999999</v>
      </c>
      <c r="I271" s="12"/>
    </row>
    <row r="272" spans="1:9" x14ac:dyDescent="0.25">
      <c r="A272" s="76">
        <v>18</v>
      </c>
      <c r="B272" s="77">
        <f>'[1]Publikime AL'!B375</f>
        <v>24.504802369999997</v>
      </c>
      <c r="C272" s="77">
        <f>'[1]Publikime AL'!C375</f>
        <v>0</v>
      </c>
      <c r="D272" s="77">
        <f>'[1]Publikime AL'!D375</f>
        <v>55.307300300000009</v>
      </c>
      <c r="E272" s="77">
        <f>'[1]Publikime AL'!E375</f>
        <v>0</v>
      </c>
      <c r="F272" s="77">
        <f>'[1]Publikime AL'!F375</f>
        <v>226.90752000000001</v>
      </c>
      <c r="G272" s="77">
        <f>'[1]Publikime AL'!G375</f>
        <v>52.114083440000002</v>
      </c>
      <c r="I272" s="12"/>
    </row>
    <row r="273" spans="1:9" x14ac:dyDescent="0.25">
      <c r="A273" s="76">
        <v>19</v>
      </c>
      <c r="B273" s="77">
        <f>'[1]Publikime AL'!B376</f>
        <v>32.639604230000003</v>
      </c>
      <c r="C273" s="77">
        <f>'[1]Publikime AL'!C376</f>
        <v>0</v>
      </c>
      <c r="D273" s="77">
        <f>'[1]Publikime AL'!D376</f>
        <v>39.858611250000003</v>
      </c>
      <c r="E273" s="77">
        <f>'[1]Publikime AL'!E376</f>
        <v>0</v>
      </c>
      <c r="F273" s="77">
        <f>'[1]Publikime AL'!F376</f>
        <v>188.83468800000003</v>
      </c>
      <c r="G273" s="77">
        <f>'[1]Publikime AL'!G376</f>
        <v>134.53977498</v>
      </c>
      <c r="I273" s="12"/>
    </row>
    <row r="274" spans="1:9" x14ac:dyDescent="0.25">
      <c r="A274" s="76">
        <v>20</v>
      </c>
      <c r="B274" s="77">
        <f>'[1]Publikime AL'!B377</f>
        <v>22.492511840000002</v>
      </c>
      <c r="C274" s="77">
        <f>'[1]Publikime AL'!C377</f>
        <v>0</v>
      </c>
      <c r="D274" s="77">
        <f>'[1]Publikime AL'!D377</f>
        <v>44.133789350000008</v>
      </c>
      <c r="E274" s="77">
        <f>'[1]Publikime AL'!E377</f>
        <v>0</v>
      </c>
      <c r="F274" s="77">
        <f>'[1]Publikime AL'!F377</f>
        <v>192.43392</v>
      </c>
      <c r="G274" s="77">
        <f>'[1]Publikime AL'!G377</f>
        <v>103.32886961999999</v>
      </c>
      <c r="I274" s="12"/>
    </row>
    <row r="275" spans="1:9" x14ac:dyDescent="0.25">
      <c r="A275" s="76">
        <v>21</v>
      </c>
      <c r="B275" s="77">
        <f>'[1]Publikime AL'!B378</f>
        <v>25.614973249999998</v>
      </c>
      <c r="C275" s="77">
        <f>'[1]Publikime AL'!C378</f>
        <v>0</v>
      </c>
      <c r="D275" s="77">
        <f>'[1]Publikime AL'!D378</f>
        <v>34.852866990000003</v>
      </c>
      <c r="E275" s="77">
        <f>'[1]Publikime AL'!E378</f>
        <v>0</v>
      </c>
      <c r="F275" s="77">
        <f>'[1]Publikime AL'!F378</f>
        <v>149.82643199999998</v>
      </c>
      <c r="G275" s="77">
        <f>'[1]Publikime AL'!G378</f>
        <v>149.27302542999999</v>
      </c>
      <c r="I275" s="12"/>
    </row>
    <row r="276" spans="1:9" x14ac:dyDescent="0.25">
      <c r="A276" s="76">
        <v>22</v>
      </c>
      <c r="B276" s="77">
        <f>'[1]Publikime AL'!B379</f>
        <v>21.826022239999997</v>
      </c>
      <c r="C276" s="77">
        <f>'[1]Publikime AL'!C379</f>
        <v>0</v>
      </c>
      <c r="D276" s="77">
        <f>'[1]Publikime AL'!D379</f>
        <v>52.811524479999996</v>
      </c>
      <c r="E276" s="77">
        <f>'[1]Publikime AL'!E379</f>
        <v>0</v>
      </c>
      <c r="F276" s="77">
        <f>'[1]Publikime AL'!F379</f>
        <v>49.246848</v>
      </c>
      <c r="G276" s="77">
        <f>'[1]Publikime AL'!G379</f>
        <v>190.54780271999999</v>
      </c>
      <c r="I276" s="12"/>
    </row>
    <row r="277" spans="1:9" x14ac:dyDescent="0.25">
      <c r="A277" s="76">
        <v>23</v>
      </c>
      <c r="B277" s="77">
        <f>'[1]Publikime AL'!B380</f>
        <v>9.2261029700000012</v>
      </c>
      <c r="C277" s="77">
        <f>'[1]Publikime AL'!C380</f>
        <v>0</v>
      </c>
      <c r="D277" s="77">
        <f>'[1]Publikime AL'!D380</f>
        <v>67.837982499999995</v>
      </c>
      <c r="E277" s="77">
        <f>'[1]Publikime AL'!E380</f>
        <v>20.68577342</v>
      </c>
      <c r="F277" s="77">
        <f>'[1]Publikime AL'!F380</f>
        <v>61.807871999999996</v>
      </c>
      <c r="G277" s="77">
        <f>'[1]Publikime AL'!G380</f>
        <v>168.07956352999997</v>
      </c>
      <c r="I277" s="12"/>
    </row>
    <row r="278" spans="1:9" ht="15.75" customHeight="1" x14ac:dyDescent="0.25">
      <c r="A278" s="79">
        <v>24</v>
      </c>
      <c r="B278" s="77">
        <f>'[1]Publikime AL'!B381</f>
        <v>9.7251840000000006E-2</v>
      </c>
      <c r="C278" s="77">
        <f>'[1]Publikime AL'!C381</f>
        <v>0</v>
      </c>
      <c r="D278" s="77">
        <f>'[1]Publikime AL'!D381</f>
        <v>86.023012610000009</v>
      </c>
      <c r="E278" s="77">
        <f>'[1]Publikime AL'!E381</f>
        <v>53.780430429999996</v>
      </c>
      <c r="F278" s="77">
        <f>'[1]Publikime AL'!F381</f>
        <v>76.774656000000007</v>
      </c>
      <c r="G278" s="77">
        <f>'[1]Publikime AL'!G381</f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f>B2</f>
        <v>45866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f>'[1]D-1'!E10</f>
        <v>327.8</v>
      </c>
      <c r="I345" s="12"/>
    </row>
    <row r="346" spans="1:9" x14ac:dyDescent="0.25">
      <c r="A346" s="10"/>
      <c r="D346" s="28" t="s">
        <v>156</v>
      </c>
      <c r="E346" s="101">
        <f>'[1]D-1'!E11</f>
        <v>221.45</v>
      </c>
      <c r="I346" s="12"/>
    </row>
    <row r="347" spans="1:9" x14ac:dyDescent="0.25">
      <c r="A347" s="10"/>
      <c r="D347" s="28" t="s">
        <v>157</v>
      </c>
      <c r="E347" s="101">
        <f>'[1]D-1'!E12</f>
        <v>161.55000000000001</v>
      </c>
      <c r="I347" s="12"/>
    </row>
    <row r="348" spans="1:9" x14ac:dyDescent="0.25">
      <c r="A348" s="10"/>
      <c r="D348" s="28" t="s">
        <v>158</v>
      </c>
      <c r="E348" s="101">
        <f>'[1]D-1'!E13</f>
        <v>144.33000000000001</v>
      </c>
      <c r="I348" s="12"/>
    </row>
    <row r="349" spans="1:9" x14ac:dyDescent="0.25">
      <c r="A349" s="10"/>
      <c r="D349" s="28" t="s">
        <v>159</v>
      </c>
      <c r="E349" s="101">
        <f>'[1]D-1'!E14</f>
        <v>139.44</v>
      </c>
      <c r="I349" s="12"/>
    </row>
    <row r="350" spans="1:9" x14ac:dyDescent="0.25">
      <c r="A350" s="10"/>
      <c r="D350" s="28" t="s">
        <v>160</v>
      </c>
      <c r="E350" s="101">
        <f>'[1]D-1'!E15</f>
        <v>166.03</v>
      </c>
      <c r="I350" s="12"/>
    </row>
    <row r="351" spans="1:9" x14ac:dyDescent="0.25">
      <c r="A351" s="10"/>
      <c r="D351" s="28" t="s">
        <v>161</v>
      </c>
      <c r="E351" s="101">
        <f>'[1]D-1'!E16</f>
        <v>274.48</v>
      </c>
      <c r="I351" s="12"/>
    </row>
    <row r="352" spans="1:9" x14ac:dyDescent="0.25">
      <c r="A352" s="10"/>
      <c r="D352" s="28" t="s">
        <v>162</v>
      </c>
      <c r="E352" s="101">
        <f>'[1]D-1'!E17</f>
        <v>441.21</v>
      </c>
      <c r="I352" s="12"/>
    </row>
    <row r="353" spans="1:9" ht="15.75" customHeight="1" x14ac:dyDescent="0.25">
      <c r="A353" s="10"/>
      <c r="D353" s="28" t="s">
        <v>163</v>
      </c>
      <c r="E353" s="101">
        <f>'[1]D-1'!E18</f>
        <v>567.88</v>
      </c>
      <c r="I353" s="12"/>
    </row>
    <row r="354" spans="1:9" x14ac:dyDescent="0.25">
      <c r="A354" s="10"/>
      <c r="D354" s="28" t="s">
        <v>164</v>
      </c>
      <c r="E354" s="101">
        <f>'[1]D-1'!E19</f>
        <v>653.16</v>
      </c>
      <c r="I354" s="12"/>
    </row>
    <row r="355" spans="1:9" ht="15.75" customHeight="1" x14ac:dyDescent="0.25">
      <c r="A355" s="10"/>
      <c r="D355" s="28" t="s">
        <v>165</v>
      </c>
      <c r="E355" s="101">
        <f>'[1]D-1'!E20</f>
        <v>695.27</v>
      </c>
      <c r="I355" s="12"/>
    </row>
    <row r="356" spans="1:9" x14ac:dyDescent="0.25">
      <c r="A356" s="10"/>
      <c r="D356" s="28" t="s">
        <v>166</v>
      </c>
      <c r="E356" s="101">
        <f>'[1]D-1'!E21</f>
        <v>692.07</v>
      </c>
      <c r="I356" s="12"/>
    </row>
    <row r="357" spans="1:9" x14ac:dyDescent="0.25">
      <c r="A357" s="10"/>
      <c r="D357" s="28" t="s">
        <v>167</v>
      </c>
      <c r="E357" s="101">
        <f>'[1]D-1'!E22</f>
        <v>721.75</v>
      </c>
      <c r="I357" s="12"/>
    </row>
    <row r="358" spans="1:9" x14ac:dyDescent="0.25">
      <c r="A358" s="10"/>
      <c r="D358" s="28" t="s">
        <v>168</v>
      </c>
      <c r="E358" s="101">
        <f>'[1]D-1'!E23</f>
        <v>729.62</v>
      </c>
      <c r="I358" s="12"/>
    </row>
    <row r="359" spans="1:9" x14ac:dyDescent="0.25">
      <c r="A359" s="10"/>
      <c r="D359" s="28" t="s">
        <v>169</v>
      </c>
      <c r="E359" s="101">
        <f>'[1]D-1'!E24</f>
        <v>733.2</v>
      </c>
      <c r="I359" s="12"/>
    </row>
    <row r="360" spans="1:9" x14ac:dyDescent="0.25">
      <c r="A360" s="10"/>
      <c r="D360" s="28" t="s">
        <v>170</v>
      </c>
      <c r="E360" s="101">
        <f>'[1]D-1'!E25</f>
        <v>710.35</v>
      </c>
      <c r="I360" s="12"/>
    </row>
    <row r="361" spans="1:9" x14ac:dyDescent="0.25">
      <c r="A361" s="10"/>
      <c r="D361" s="28" t="s">
        <v>171</v>
      </c>
      <c r="E361" s="101">
        <f>'[1]D-1'!E26</f>
        <v>694.71</v>
      </c>
      <c r="I361" s="12"/>
    </row>
    <row r="362" spans="1:9" x14ac:dyDescent="0.25">
      <c r="A362" s="10"/>
      <c r="D362" s="28" t="s">
        <v>172</v>
      </c>
      <c r="E362" s="101">
        <f>'[1]D-1'!E27</f>
        <v>734.95</v>
      </c>
      <c r="I362" s="12"/>
    </row>
    <row r="363" spans="1:9" x14ac:dyDescent="0.25">
      <c r="A363" s="10"/>
      <c r="D363" s="28" t="s">
        <v>173</v>
      </c>
      <c r="E363" s="101">
        <f>'[1]D-1'!E28</f>
        <v>813.75</v>
      </c>
      <c r="I363" s="12"/>
    </row>
    <row r="364" spans="1:9" x14ac:dyDescent="0.25">
      <c r="A364" s="10"/>
      <c r="D364" s="28" t="s">
        <v>174</v>
      </c>
      <c r="E364" s="101">
        <f>'[1]D-1'!E29</f>
        <v>801.6</v>
      </c>
      <c r="I364" s="12"/>
    </row>
    <row r="365" spans="1:9" x14ac:dyDescent="0.25">
      <c r="A365" s="10"/>
      <c r="D365" s="28" t="s">
        <v>175</v>
      </c>
      <c r="E365" s="101">
        <f>'[1]D-1'!E30</f>
        <v>808.92</v>
      </c>
      <c r="I365" s="12"/>
    </row>
    <row r="366" spans="1:9" x14ac:dyDescent="0.25">
      <c r="A366" s="10"/>
      <c r="D366" s="28" t="s">
        <v>176</v>
      </c>
      <c r="E366" s="101">
        <f>'[1]D-1'!E31</f>
        <v>786.36</v>
      </c>
      <c r="I366" s="12"/>
    </row>
    <row r="367" spans="1:9" x14ac:dyDescent="0.25">
      <c r="A367" s="10"/>
      <c r="D367" s="28" t="s">
        <v>177</v>
      </c>
      <c r="E367" s="101">
        <f>'[1]D-1'!E32</f>
        <v>583.03</v>
      </c>
      <c r="I367" s="12"/>
    </row>
    <row r="368" spans="1:9" x14ac:dyDescent="0.25">
      <c r="A368" s="10"/>
      <c r="D368" s="30" t="s">
        <v>178</v>
      </c>
      <c r="E368" s="101">
        <f>'[1]D-1'!E33</f>
        <v>414.62</v>
      </c>
      <c r="I368" s="12"/>
    </row>
    <row r="369" spans="1:9" ht="15.75" thickBot="1" x14ac:dyDescent="0.3">
      <c r="A369" s="10"/>
      <c r="I369" s="12"/>
    </row>
    <row r="370" spans="1:9" ht="15.75" customHeight="1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customHeight="1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customHeight="1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f>'[1]Publikime AL'!B516</f>
        <v>0</v>
      </c>
      <c r="C388" s="166">
        <f>'[1]Publikime AL'!C516</f>
        <v>80.195283100000012</v>
      </c>
      <c r="D388" s="166">
        <f>'[1]Publikime AL'!D516</f>
        <v>0</v>
      </c>
      <c r="E388" s="166">
        <f>'[1]Publikime AL'!E516</f>
        <v>0.60082181000000001</v>
      </c>
      <c r="F388" s="166">
        <f>'[1]Publikime AL'!F516</f>
        <v>0.20259993999999998</v>
      </c>
      <c r="G388" s="166">
        <f>'[1]Publikime AL'!G516</f>
        <v>114.67085722</v>
      </c>
      <c r="H388" s="166">
        <f>'[1]Publikime AL'!H516</f>
        <v>0</v>
      </c>
      <c r="I388" s="167">
        <f>'[1]Publikime AL'!I516</f>
        <v>0</v>
      </c>
    </row>
    <row r="389" spans="1:9" ht="15.75" customHeight="1" x14ac:dyDescent="0.25">
      <c r="A389" s="43">
        <v>2</v>
      </c>
      <c r="B389" s="166">
        <f>'[1]Publikime AL'!B517</f>
        <v>0</v>
      </c>
      <c r="C389" s="166">
        <f>'[1]Publikime AL'!C517</f>
        <v>80.113438860000002</v>
      </c>
      <c r="D389" s="166">
        <f>'[1]Publikime AL'!D517</f>
        <v>0</v>
      </c>
      <c r="E389" s="166">
        <f>'[1]Publikime AL'!E517</f>
        <v>0</v>
      </c>
      <c r="F389" s="166">
        <f>'[1]Publikime AL'!F517</f>
        <v>0</v>
      </c>
      <c r="G389" s="166">
        <f>'[1]Publikime AL'!G517</f>
        <v>110.39780802999999</v>
      </c>
      <c r="H389" s="166">
        <f>'[1]Publikime AL'!H517</f>
        <v>0</v>
      </c>
      <c r="I389" s="167">
        <f>'[1]Publikime AL'!I517</f>
        <v>0</v>
      </c>
    </row>
    <row r="390" spans="1:9" ht="15.75" customHeight="1" x14ac:dyDescent="0.25">
      <c r="A390" s="43">
        <v>3</v>
      </c>
      <c r="B390" s="166">
        <f>'[1]Publikime AL'!B518</f>
        <v>0</v>
      </c>
      <c r="C390" s="166">
        <f>'[1]Publikime AL'!C518</f>
        <v>35.292841120000006</v>
      </c>
      <c r="D390" s="166">
        <f>'[1]Publikime AL'!D518</f>
        <v>0</v>
      </c>
      <c r="E390" s="166">
        <f>'[1]Publikime AL'!E518</f>
        <v>0</v>
      </c>
      <c r="F390" s="166">
        <f>'[1]Publikime AL'!F518</f>
        <v>0</v>
      </c>
      <c r="G390" s="166">
        <f>'[1]Publikime AL'!G518</f>
        <v>115.93435703000002</v>
      </c>
      <c r="H390" s="166">
        <f>'[1]Publikime AL'!H518</f>
        <v>0</v>
      </c>
      <c r="I390" s="167">
        <f>'[1]Publikime AL'!I518</f>
        <v>0</v>
      </c>
    </row>
    <row r="391" spans="1:9" ht="15.75" customHeight="1" x14ac:dyDescent="0.25">
      <c r="A391" s="43">
        <v>4</v>
      </c>
      <c r="B391" s="166">
        <f>'[1]Publikime AL'!B519</f>
        <v>0</v>
      </c>
      <c r="C391" s="166">
        <f>'[1]Publikime AL'!C519</f>
        <v>0</v>
      </c>
      <c r="D391" s="166">
        <f>'[1]Publikime AL'!D519</f>
        <v>0</v>
      </c>
      <c r="E391" s="166">
        <f>'[1]Publikime AL'!E519</f>
        <v>0</v>
      </c>
      <c r="F391" s="166">
        <f>'[1]Publikime AL'!F519</f>
        <v>0</v>
      </c>
      <c r="G391" s="166">
        <f>'[1]Publikime AL'!G519</f>
        <v>107.67069217</v>
      </c>
      <c r="H391" s="166">
        <f>'[1]Publikime AL'!H519</f>
        <v>0</v>
      </c>
      <c r="I391" s="167">
        <f>'[1]Publikime AL'!I519</f>
        <v>0</v>
      </c>
    </row>
    <row r="392" spans="1:9" ht="15.75" customHeight="1" x14ac:dyDescent="0.25">
      <c r="A392" s="43">
        <v>5</v>
      </c>
      <c r="B392" s="166">
        <f>'[1]Publikime AL'!B520</f>
        <v>0</v>
      </c>
      <c r="C392" s="166">
        <f>'[1]Publikime AL'!C520</f>
        <v>0</v>
      </c>
      <c r="D392" s="166">
        <f>'[1]Publikime AL'!D520</f>
        <v>0</v>
      </c>
      <c r="E392" s="166">
        <f>'[1]Publikime AL'!E520</f>
        <v>0</v>
      </c>
      <c r="F392" s="166">
        <f>'[1]Publikime AL'!F520</f>
        <v>0</v>
      </c>
      <c r="G392" s="166">
        <f>'[1]Publikime AL'!G520</f>
        <v>89.347638619999998</v>
      </c>
      <c r="H392" s="166">
        <f>'[1]Publikime AL'!H520</f>
        <v>0</v>
      </c>
      <c r="I392" s="167">
        <f>'[1]Publikime AL'!I520</f>
        <v>0</v>
      </c>
    </row>
    <row r="393" spans="1:9" ht="15.75" customHeight="1" x14ac:dyDescent="0.25">
      <c r="A393" s="43">
        <v>6</v>
      </c>
      <c r="B393" s="166">
        <f>'[1]Publikime AL'!B521</f>
        <v>0</v>
      </c>
      <c r="C393" s="166">
        <f>'[1]Publikime AL'!C521</f>
        <v>0</v>
      </c>
      <c r="D393" s="166">
        <f>'[1]Publikime AL'!D521</f>
        <v>0</v>
      </c>
      <c r="E393" s="166">
        <f>'[1]Publikime AL'!E521</f>
        <v>0</v>
      </c>
      <c r="F393" s="166">
        <f>'[1]Publikime AL'!F521</f>
        <v>0</v>
      </c>
      <c r="G393" s="166">
        <f>'[1]Publikime AL'!G521</f>
        <v>91.919699870000002</v>
      </c>
      <c r="H393" s="166">
        <f>'[1]Publikime AL'!H521</f>
        <v>0</v>
      </c>
      <c r="I393" s="167">
        <f>'[1]Publikime AL'!I521</f>
        <v>0</v>
      </c>
    </row>
    <row r="394" spans="1:9" ht="15.75" customHeight="1" x14ac:dyDescent="0.25">
      <c r="A394" s="43">
        <v>7</v>
      </c>
      <c r="B394" s="166">
        <f>'[1]Publikime AL'!B522</f>
        <v>0</v>
      </c>
      <c r="C394" s="166">
        <f>'[1]Publikime AL'!C522</f>
        <v>0</v>
      </c>
      <c r="D394" s="166">
        <f>'[1]Publikime AL'!D522</f>
        <v>0</v>
      </c>
      <c r="E394" s="166">
        <f>'[1]Publikime AL'!E522</f>
        <v>0</v>
      </c>
      <c r="F394" s="166">
        <f>'[1]Publikime AL'!F522</f>
        <v>0</v>
      </c>
      <c r="G394" s="166">
        <f>'[1]Publikime AL'!G522</f>
        <v>103.42673788999998</v>
      </c>
      <c r="H394" s="166">
        <f>'[1]Publikime AL'!H522</f>
        <v>0</v>
      </c>
      <c r="I394" s="167">
        <f>'[1]Publikime AL'!I522</f>
        <v>0</v>
      </c>
    </row>
    <row r="395" spans="1:9" x14ac:dyDescent="0.25">
      <c r="A395" s="43">
        <v>8</v>
      </c>
      <c r="B395" s="166">
        <f>'[1]Publikime AL'!B523</f>
        <v>0</v>
      </c>
      <c r="C395" s="166">
        <f>'[1]Publikime AL'!C523</f>
        <v>0</v>
      </c>
      <c r="D395" s="166">
        <f>'[1]Publikime AL'!D523</f>
        <v>0</v>
      </c>
      <c r="E395" s="166">
        <f>'[1]Publikime AL'!E523</f>
        <v>0</v>
      </c>
      <c r="F395" s="166">
        <f>'[1]Publikime AL'!F523</f>
        <v>0</v>
      </c>
      <c r="G395" s="166">
        <f>'[1]Publikime AL'!G523</f>
        <v>109.9007108</v>
      </c>
      <c r="H395" s="166">
        <f>'[1]Publikime AL'!H523</f>
        <v>0</v>
      </c>
      <c r="I395" s="167">
        <f>'[1]Publikime AL'!I523</f>
        <v>0</v>
      </c>
    </row>
    <row r="396" spans="1:9" ht="15.75" customHeight="1" x14ac:dyDescent="0.25">
      <c r="A396" s="43">
        <v>9</v>
      </c>
      <c r="B396" s="166">
        <f>'[1]Publikime AL'!B524</f>
        <v>0</v>
      </c>
      <c r="C396" s="166">
        <f>'[1]Publikime AL'!C524</f>
        <v>0</v>
      </c>
      <c r="D396" s="166">
        <f>'[1]Publikime AL'!D524</f>
        <v>0</v>
      </c>
      <c r="E396" s="166">
        <f>'[1]Publikime AL'!E524</f>
        <v>0</v>
      </c>
      <c r="F396" s="166">
        <f>'[1]Publikime AL'!F524</f>
        <v>0</v>
      </c>
      <c r="G396" s="166">
        <f>'[1]Publikime AL'!G524</f>
        <v>89.294061409999998</v>
      </c>
      <c r="H396" s="166">
        <f>'[1]Publikime AL'!H524</f>
        <v>0</v>
      </c>
      <c r="I396" s="167">
        <f>'[1]Publikime AL'!I524</f>
        <v>0</v>
      </c>
    </row>
    <row r="397" spans="1:9" x14ac:dyDescent="0.25">
      <c r="A397" s="43">
        <v>10</v>
      </c>
      <c r="B397" s="166">
        <f>'[1]Publikime AL'!B525</f>
        <v>0</v>
      </c>
      <c r="C397" s="166">
        <f>'[1]Publikime AL'!C525</f>
        <v>0</v>
      </c>
      <c r="D397" s="166">
        <f>'[1]Publikime AL'!D525</f>
        <v>0</v>
      </c>
      <c r="E397" s="166">
        <f>'[1]Publikime AL'!E525</f>
        <v>0</v>
      </c>
      <c r="F397" s="166">
        <f>'[1]Publikime AL'!F525</f>
        <v>0</v>
      </c>
      <c r="G397" s="166">
        <f>'[1]Publikime AL'!G525</f>
        <v>89.50837027</v>
      </c>
      <c r="H397" s="166">
        <f>'[1]Publikime AL'!H525</f>
        <v>0</v>
      </c>
      <c r="I397" s="167">
        <f>'[1]Publikime AL'!I525</f>
        <v>0</v>
      </c>
    </row>
    <row r="398" spans="1:9" ht="15.75" customHeight="1" x14ac:dyDescent="0.25">
      <c r="A398" s="43">
        <v>11</v>
      </c>
      <c r="B398" s="166">
        <f>'[1]Publikime AL'!B526</f>
        <v>0</v>
      </c>
      <c r="C398" s="166">
        <f>'[1]Publikime AL'!C526</f>
        <v>0</v>
      </c>
      <c r="D398" s="166">
        <f>'[1]Publikime AL'!D526</f>
        <v>0</v>
      </c>
      <c r="E398" s="166">
        <f>'[1]Publikime AL'!E526</f>
        <v>0</v>
      </c>
      <c r="F398" s="166">
        <f>'[1]Publikime AL'!F526</f>
        <v>0</v>
      </c>
      <c r="G398" s="166">
        <f>'[1]Publikime AL'!G526</f>
        <v>89.739710310000007</v>
      </c>
      <c r="H398" s="166">
        <f>'[1]Publikime AL'!H526</f>
        <v>0</v>
      </c>
      <c r="I398" s="167">
        <f>'[1]Publikime AL'!I526</f>
        <v>0</v>
      </c>
    </row>
    <row r="399" spans="1:9" x14ac:dyDescent="0.25">
      <c r="A399" s="43">
        <v>12</v>
      </c>
      <c r="B399" s="166">
        <f>'[1]Publikime AL'!B527</f>
        <v>0</v>
      </c>
      <c r="C399" s="166">
        <f>'[1]Publikime AL'!C527</f>
        <v>0</v>
      </c>
      <c r="D399" s="166">
        <f>'[1]Publikime AL'!D527</f>
        <v>0</v>
      </c>
      <c r="E399" s="166">
        <f>'[1]Publikime AL'!E527</f>
        <v>0</v>
      </c>
      <c r="F399" s="166">
        <f>'[1]Publikime AL'!F527</f>
        <v>0</v>
      </c>
      <c r="G399" s="166">
        <f>'[1]Publikime AL'!G527</f>
        <v>109.10379404</v>
      </c>
      <c r="H399" s="166">
        <f>'[1]Publikime AL'!H527</f>
        <v>0</v>
      </c>
      <c r="I399" s="167">
        <f>'[1]Publikime AL'!I527</f>
        <v>0</v>
      </c>
    </row>
    <row r="400" spans="1:9" ht="15.75" customHeight="1" x14ac:dyDescent="0.25">
      <c r="A400" s="43">
        <v>13</v>
      </c>
      <c r="B400" s="166">
        <f>'[1]Publikime AL'!B528</f>
        <v>0</v>
      </c>
      <c r="C400" s="166">
        <f>'[1]Publikime AL'!C528</f>
        <v>0</v>
      </c>
      <c r="D400" s="166">
        <f>'[1]Publikime AL'!D528</f>
        <v>0</v>
      </c>
      <c r="E400" s="166">
        <f>'[1]Publikime AL'!E528</f>
        <v>0</v>
      </c>
      <c r="F400" s="166">
        <f>'[1]Publikime AL'!F528</f>
        <v>0</v>
      </c>
      <c r="G400" s="166">
        <f>'[1]Publikime AL'!G528</f>
        <v>91.960148889999999</v>
      </c>
      <c r="H400" s="166">
        <f>'[1]Publikime AL'!H528</f>
        <v>0</v>
      </c>
      <c r="I400" s="167">
        <f>'[1]Publikime AL'!I528</f>
        <v>0</v>
      </c>
    </row>
    <row r="401" spans="1:9" ht="15.75" customHeight="1" x14ac:dyDescent="0.25">
      <c r="A401" s="43">
        <v>14</v>
      </c>
      <c r="B401" s="166">
        <f>'[1]Publikime AL'!B529</f>
        <v>0</v>
      </c>
      <c r="C401" s="166">
        <f>'[1]Publikime AL'!C529</f>
        <v>0</v>
      </c>
      <c r="D401" s="166">
        <f>'[1]Publikime AL'!D529</f>
        <v>0</v>
      </c>
      <c r="E401" s="166">
        <f>'[1]Publikime AL'!E529</f>
        <v>0</v>
      </c>
      <c r="F401" s="166">
        <f>'[1]Publikime AL'!F529</f>
        <v>0</v>
      </c>
      <c r="G401" s="166">
        <f>'[1]Publikime AL'!G529</f>
        <v>89.510144360000012</v>
      </c>
      <c r="H401" s="166">
        <f>'[1]Publikime AL'!H529</f>
        <v>0</v>
      </c>
      <c r="I401" s="167">
        <f>'[1]Publikime AL'!I529</f>
        <v>0</v>
      </c>
    </row>
    <row r="402" spans="1:9" ht="15.75" customHeight="1" x14ac:dyDescent="0.25">
      <c r="A402" s="43">
        <v>15</v>
      </c>
      <c r="B402" s="166">
        <f>'[1]Publikime AL'!B530</f>
        <v>0</v>
      </c>
      <c r="C402" s="166">
        <f>'[1]Publikime AL'!C530</f>
        <v>0</v>
      </c>
      <c r="D402" s="166">
        <f>'[1]Publikime AL'!D530</f>
        <v>0</v>
      </c>
      <c r="E402" s="166">
        <f>'[1]Publikime AL'!E530</f>
        <v>0</v>
      </c>
      <c r="F402" s="166">
        <f>'[1]Publikime AL'!F530</f>
        <v>0</v>
      </c>
      <c r="G402" s="166">
        <f>'[1]Publikime AL'!G530</f>
        <v>39.904737329999996</v>
      </c>
      <c r="H402" s="166">
        <f>'[1]Publikime AL'!H530</f>
        <v>0</v>
      </c>
      <c r="I402" s="167">
        <f>'[1]Publikime AL'!I530</f>
        <v>0</v>
      </c>
    </row>
    <row r="403" spans="1:9" ht="15.75" customHeight="1" x14ac:dyDescent="0.25">
      <c r="A403" s="43">
        <v>16</v>
      </c>
      <c r="B403" s="166">
        <f>'[1]Publikime AL'!B531</f>
        <v>0</v>
      </c>
      <c r="C403" s="166">
        <f>'[1]Publikime AL'!C531</f>
        <v>0</v>
      </c>
      <c r="D403" s="166">
        <f>'[1]Publikime AL'!D531</f>
        <v>0</v>
      </c>
      <c r="E403" s="166">
        <f>'[1]Publikime AL'!E531</f>
        <v>0</v>
      </c>
      <c r="F403" s="166">
        <f>'[1]Publikime AL'!F531</f>
        <v>0</v>
      </c>
      <c r="G403" s="166">
        <f>'[1]Publikime AL'!G531</f>
        <v>0</v>
      </c>
      <c r="H403" s="166">
        <f>'[1]Publikime AL'!H531</f>
        <v>0</v>
      </c>
      <c r="I403" s="167">
        <f>'[1]Publikime AL'!I531</f>
        <v>0</v>
      </c>
    </row>
    <row r="404" spans="1:9" ht="15.75" customHeight="1" x14ac:dyDescent="0.25">
      <c r="A404" s="43">
        <v>17</v>
      </c>
      <c r="B404" s="166">
        <f>'[1]Publikime AL'!B532</f>
        <v>0</v>
      </c>
      <c r="C404" s="166">
        <f>'[1]Publikime AL'!C532</f>
        <v>48.41535726</v>
      </c>
      <c r="D404" s="166">
        <f>'[1]Publikime AL'!D532</f>
        <v>0</v>
      </c>
      <c r="E404" s="166">
        <f>'[1]Publikime AL'!E532</f>
        <v>50.387897850000002</v>
      </c>
      <c r="F404" s="166">
        <f>'[1]Publikime AL'!F532</f>
        <v>0</v>
      </c>
      <c r="G404" s="166">
        <f>'[1]Publikime AL'!G532</f>
        <v>0</v>
      </c>
      <c r="H404" s="166">
        <f>'[1]Publikime AL'!H532</f>
        <v>0</v>
      </c>
      <c r="I404" s="167">
        <f>'[1]Publikime AL'!I532</f>
        <v>0</v>
      </c>
    </row>
    <row r="405" spans="1:9" ht="15.75" customHeight="1" x14ac:dyDescent="0.25">
      <c r="A405" s="43">
        <v>18</v>
      </c>
      <c r="B405" s="166">
        <f>'[1]Publikime AL'!B533</f>
        <v>14.228122900000001</v>
      </c>
      <c r="C405" s="166">
        <f>'[1]Publikime AL'!C533</f>
        <v>76.097631010000001</v>
      </c>
      <c r="D405" s="166">
        <f>'[1]Publikime AL'!D533</f>
        <v>3.8757737900000002</v>
      </c>
      <c r="E405" s="166">
        <f>'[1]Publikime AL'!E533</f>
        <v>74.704859810000002</v>
      </c>
      <c r="F405" s="166">
        <f>'[1]Publikime AL'!F533</f>
        <v>1.07367324</v>
      </c>
      <c r="G405" s="166">
        <f>'[1]Publikime AL'!G533</f>
        <v>0</v>
      </c>
      <c r="H405" s="166">
        <f>'[1]Publikime AL'!H533</f>
        <v>0</v>
      </c>
      <c r="I405" s="167">
        <f>'[1]Publikime AL'!I533</f>
        <v>0</v>
      </c>
    </row>
    <row r="406" spans="1:9" ht="15.75" customHeight="1" x14ac:dyDescent="0.25">
      <c r="A406" s="43">
        <v>19</v>
      </c>
      <c r="B406" s="166">
        <f>'[1]Publikime AL'!B534</f>
        <v>78.750945309999992</v>
      </c>
      <c r="C406" s="166">
        <f>'[1]Publikime AL'!C534</f>
        <v>79.255257159999999</v>
      </c>
      <c r="D406" s="166">
        <f>'[1]Publikime AL'!D534</f>
        <v>79.002155049999999</v>
      </c>
      <c r="E406" s="166">
        <f>'[1]Publikime AL'!E534</f>
        <v>78.925751329999997</v>
      </c>
      <c r="F406" s="166">
        <f>'[1]Publikime AL'!F534</f>
        <v>105.07663233000001</v>
      </c>
      <c r="G406" s="166">
        <f>'[1]Publikime AL'!G534</f>
        <v>0</v>
      </c>
      <c r="H406" s="166">
        <f>'[1]Publikime AL'!H534</f>
        <v>0</v>
      </c>
      <c r="I406" s="167">
        <f>'[1]Publikime AL'!I534</f>
        <v>0</v>
      </c>
    </row>
    <row r="407" spans="1:9" ht="15.75" customHeight="1" x14ac:dyDescent="0.25">
      <c r="A407" s="43">
        <v>20</v>
      </c>
      <c r="B407" s="166">
        <f>'[1]Publikime AL'!B535</f>
        <v>79.659274359999998</v>
      </c>
      <c r="C407" s="166">
        <f>'[1]Publikime AL'!C535</f>
        <v>80.134964390000007</v>
      </c>
      <c r="D407" s="166">
        <f>'[1]Publikime AL'!D535</f>
        <v>79.878787189999997</v>
      </c>
      <c r="E407" s="166">
        <f>'[1]Publikime AL'!E535</f>
        <v>79.763353719999998</v>
      </c>
      <c r="F407" s="166">
        <f>'[1]Publikime AL'!F535</f>
        <v>100.50873102</v>
      </c>
      <c r="G407" s="166">
        <f>'[1]Publikime AL'!G535</f>
        <v>0</v>
      </c>
      <c r="H407" s="166">
        <f>'[1]Publikime AL'!H535</f>
        <v>0</v>
      </c>
      <c r="I407" s="167">
        <f>'[1]Publikime AL'!I535</f>
        <v>0</v>
      </c>
    </row>
    <row r="408" spans="1:9" ht="15.75" customHeight="1" x14ac:dyDescent="0.25">
      <c r="A408" s="43">
        <v>21</v>
      </c>
      <c r="B408" s="166">
        <f>'[1]Publikime AL'!B536</f>
        <v>74.80586412000001</v>
      </c>
      <c r="C408" s="166">
        <f>'[1]Publikime AL'!C536</f>
        <v>75.22028924</v>
      </c>
      <c r="D408" s="166">
        <f>'[1]Publikime AL'!D536</f>
        <v>74.887708349999997</v>
      </c>
      <c r="E408" s="166">
        <f>'[1]Publikime AL'!E536</f>
        <v>74.776769189999996</v>
      </c>
      <c r="F408" s="166">
        <f>'[1]Publikime AL'!F536</f>
        <v>110.50389799999999</v>
      </c>
      <c r="G408" s="166">
        <f>'[1]Publikime AL'!G536</f>
        <v>0</v>
      </c>
      <c r="H408" s="166">
        <f>'[1]Publikime AL'!H536</f>
        <v>0</v>
      </c>
      <c r="I408" s="167">
        <f>'[1]Publikime AL'!I536</f>
        <v>0</v>
      </c>
    </row>
    <row r="409" spans="1:9" ht="15.75" customHeight="1" x14ac:dyDescent="0.25">
      <c r="A409" s="43">
        <v>22</v>
      </c>
      <c r="B409" s="166">
        <f>'[1]Publikime AL'!B537</f>
        <v>74.722364069999998</v>
      </c>
      <c r="C409" s="166">
        <f>'[1]Publikime AL'!C537</f>
        <v>75.159260879999977</v>
      </c>
      <c r="D409" s="166">
        <f>'[1]Publikime AL'!D537</f>
        <v>56.39446018999999</v>
      </c>
      <c r="E409" s="166">
        <f>'[1]Publikime AL'!E537</f>
        <v>74.675055270000001</v>
      </c>
      <c r="F409" s="166">
        <f>'[1]Publikime AL'!F537</f>
        <v>99.591886450000004</v>
      </c>
      <c r="G409" s="166">
        <f>'[1]Publikime AL'!G537</f>
        <v>0</v>
      </c>
      <c r="H409" s="166">
        <f>'[1]Publikime AL'!H537</f>
        <v>0</v>
      </c>
      <c r="I409" s="167">
        <f>'[1]Publikime AL'!I537</f>
        <v>0</v>
      </c>
    </row>
    <row r="410" spans="1:9" ht="15.75" customHeight="1" x14ac:dyDescent="0.25">
      <c r="A410" s="43">
        <v>23</v>
      </c>
      <c r="B410" s="166">
        <f>'[1]Publikime AL'!B538</f>
        <v>74.694451880000003</v>
      </c>
      <c r="C410" s="166">
        <f>'[1]Publikime AL'!C538</f>
        <v>75.148616399999995</v>
      </c>
      <c r="D410" s="166">
        <f>'[1]Publikime AL'!D538</f>
        <v>0</v>
      </c>
      <c r="E410" s="166">
        <f>'[1]Publikime AL'!E538</f>
        <v>74.701311659999988</v>
      </c>
      <c r="F410" s="166">
        <f>'[1]Publikime AL'!F538</f>
        <v>98.656236630000009</v>
      </c>
      <c r="G410" s="166">
        <f>'[1]Publikime AL'!G538</f>
        <v>0</v>
      </c>
      <c r="H410" s="166">
        <f>'[1]Publikime AL'!H538</f>
        <v>0</v>
      </c>
      <c r="I410" s="167">
        <f>'[1]Publikime AL'!I538</f>
        <v>0</v>
      </c>
    </row>
    <row r="411" spans="1:9" ht="15.75" customHeight="1" x14ac:dyDescent="0.25">
      <c r="A411" s="45">
        <v>24</v>
      </c>
      <c r="B411" s="112">
        <f>'[1]Publikime AL'!B539</f>
        <v>45.353294900000002</v>
      </c>
      <c r="C411" s="112">
        <f>'[1]Publikime AL'!C539</f>
        <v>70.527965479999992</v>
      </c>
      <c r="D411" s="112">
        <f>'[1]Publikime AL'!D539</f>
        <v>0</v>
      </c>
      <c r="E411" s="112">
        <f>'[1]Publikime AL'!E539</f>
        <v>74.719288999999989</v>
      </c>
      <c r="F411" s="112">
        <f>'[1]Publikime AL'!F539</f>
        <v>132.85553251999997</v>
      </c>
      <c r="G411" s="112">
        <f>'[1]Publikime AL'!G539</f>
        <v>0</v>
      </c>
      <c r="H411" s="112">
        <f>'[1]Publikime AL'!H539</f>
        <v>0</v>
      </c>
      <c r="I411" s="168">
        <f>'[1]Publikime AL'!I539</f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f t="shared" ref="B417:I417" si="1">SUM(B389:B412)</f>
        <v>442.21431753999997</v>
      </c>
      <c r="C417" s="112">
        <f t="shared" si="1"/>
        <v>695.36562179999999</v>
      </c>
      <c r="D417" s="112">
        <f t="shared" si="1"/>
        <v>294.03888456999999</v>
      </c>
      <c r="E417" s="112">
        <f t="shared" si="1"/>
        <v>582.65428782999993</v>
      </c>
      <c r="F417" s="112">
        <f t="shared" si="1"/>
        <v>648.26659018999999</v>
      </c>
      <c r="G417" s="112">
        <f t="shared" si="1"/>
        <v>1327.6186110199999</v>
      </c>
      <c r="H417" s="112">
        <f t="shared" si="1"/>
        <v>0</v>
      </c>
      <c r="I417" s="112">
        <f t="shared" si="1"/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tr">
        <f>'[1]Publikime AL'!H547</f>
        <v>2286 MWh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tr">
        <f>'[1]Publikime AL'!H549</f>
        <v xml:space="preserve"> 626.2 GWh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f>'[1]W-1'!B16</f>
        <v>70</v>
      </c>
      <c r="C430" s="118">
        <f>'[1]W-1'!C16</f>
        <v>75</v>
      </c>
      <c r="D430" s="118">
        <f>'[1]W-1'!D16</f>
        <v>0</v>
      </c>
      <c r="E430" s="118">
        <f>'[1]W-1'!E16</f>
        <v>0</v>
      </c>
      <c r="F430" s="118">
        <f>'[1]W-1'!F16</f>
        <v>0</v>
      </c>
      <c r="G430" s="118">
        <f>'[1]W-1'!G16</f>
        <v>0</v>
      </c>
      <c r="H430" s="118">
        <f>'[1]W-1'!H16</f>
        <v>145</v>
      </c>
      <c r="I430" s="113"/>
    </row>
    <row r="431" spans="1:9" ht="15.75" customHeight="1" x14ac:dyDescent="0.25">
      <c r="A431" s="117">
        <v>2</v>
      </c>
      <c r="B431" s="118">
        <f>'[1]W-1'!B17</f>
        <v>70</v>
      </c>
      <c r="C431" s="118">
        <f>'[1]W-1'!C17</f>
        <v>75</v>
      </c>
      <c r="D431" s="118">
        <f>'[1]W-1'!D17</f>
        <v>0</v>
      </c>
      <c r="E431" s="118">
        <f>'[1]W-1'!E17</f>
        <v>0</v>
      </c>
      <c r="F431" s="118">
        <f>'[1]W-1'!F17</f>
        <v>0</v>
      </c>
      <c r="G431" s="118">
        <f>'[1]W-1'!G17</f>
        <v>0</v>
      </c>
      <c r="H431" s="118">
        <f>'[1]W-1'!H17</f>
        <v>145</v>
      </c>
      <c r="I431" s="113"/>
    </row>
    <row r="432" spans="1:9" ht="15.75" customHeight="1" x14ac:dyDescent="0.25">
      <c r="A432" s="117">
        <v>3</v>
      </c>
      <c r="B432" s="118">
        <f>'[1]W-1'!B18</f>
        <v>70</v>
      </c>
      <c r="C432" s="118">
        <f>'[1]W-1'!C18</f>
        <v>75</v>
      </c>
      <c r="D432" s="118">
        <f>'[1]W-1'!D18</f>
        <v>0</v>
      </c>
      <c r="E432" s="118">
        <f>'[1]W-1'!E18</f>
        <v>0</v>
      </c>
      <c r="F432" s="118">
        <f>'[1]W-1'!F18</f>
        <v>0</v>
      </c>
      <c r="G432" s="118">
        <f>'[1]W-1'!G18</f>
        <v>0</v>
      </c>
      <c r="H432" s="118">
        <f>'[1]W-1'!H18</f>
        <v>145</v>
      </c>
      <c r="I432" s="113"/>
    </row>
    <row r="433" spans="1:9" ht="15.75" customHeight="1" x14ac:dyDescent="0.25">
      <c r="A433" s="117">
        <v>4</v>
      </c>
      <c r="B433" s="118">
        <f>'[1]W-1'!B19</f>
        <v>70</v>
      </c>
      <c r="C433" s="118">
        <f>'[1]W-1'!C19</f>
        <v>75</v>
      </c>
      <c r="D433" s="118">
        <f>'[1]W-1'!D19</f>
        <v>0</v>
      </c>
      <c r="E433" s="118">
        <f>'[1]W-1'!E19</f>
        <v>0</v>
      </c>
      <c r="F433" s="118">
        <f>'[1]W-1'!F19</f>
        <v>0</v>
      </c>
      <c r="G433" s="118">
        <f>'[1]W-1'!G19</f>
        <v>0</v>
      </c>
      <c r="H433" s="118">
        <f>'[1]W-1'!H19</f>
        <v>145</v>
      </c>
      <c r="I433" s="113"/>
    </row>
    <row r="434" spans="1:9" ht="15.75" customHeight="1" x14ac:dyDescent="0.25">
      <c r="A434" s="117">
        <v>5</v>
      </c>
      <c r="B434" s="118">
        <f>'[1]W-1'!B20</f>
        <v>70</v>
      </c>
      <c r="C434" s="118">
        <f>'[1]W-1'!C20</f>
        <v>75</v>
      </c>
      <c r="D434" s="118">
        <f>'[1]W-1'!D20</f>
        <v>0</v>
      </c>
      <c r="E434" s="118">
        <f>'[1]W-1'!E20</f>
        <v>0</v>
      </c>
      <c r="F434" s="118">
        <f>'[1]W-1'!F20</f>
        <v>0</v>
      </c>
      <c r="G434" s="118">
        <f>'[1]W-1'!G20</f>
        <v>0</v>
      </c>
      <c r="H434" s="118">
        <f>'[1]W-1'!H20</f>
        <v>145</v>
      </c>
      <c r="I434" s="113"/>
    </row>
    <row r="435" spans="1:9" ht="15.75" customHeight="1" x14ac:dyDescent="0.25">
      <c r="A435" s="117">
        <v>6</v>
      </c>
      <c r="B435" s="118">
        <f>'[1]W-1'!B21</f>
        <v>70</v>
      </c>
      <c r="C435" s="118">
        <f>'[1]W-1'!C21</f>
        <v>75</v>
      </c>
      <c r="D435" s="118">
        <f>'[1]W-1'!D21</f>
        <v>0</v>
      </c>
      <c r="E435" s="118">
        <f>'[1]W-1'!E21</f>
        <v>0</v>
      </c>
      <c r="F435" s="118">
        <f>'[1]W-1'!F21</f>
        <v>0</v>
      </c>
      <c r="G435" s="118">
        <f>'[1]W-1'!G21</f>
        <v>0</v>
      </c>
      <c r="H435" s="118">
        <f>'[1]W-1'!H21</f>
        <v>145</v>
      </c>
      <c r="I435" s="113"/>
    </row>
    <row r="436" spans="1:9" ht="15.75" customHeight="1" x14ac:dyDescent="0.25">
      <c r="A436" s="117">
        <v>7</v>
      </c>
      <c r="B436" s="118">
        <f>'[1]W-1'!B22</f>
        <v>75</v>
      </c>
      <c r="C436" s="118">
        <f>'[1]W-1'!C22</f>
        <v>70</v>
      </c>
      <c r="D436" s="118">
        <f>'[1]W-1'!D22</f>
        <v>0</v>
      </c>
      <c r="E436" s="118">
        <f>'[1]W-1'!E22</f>
        <v>0</v>
      </c>
      <c r="F436" s="118">
        <f>'[1]W-1'!F22</f>
        <v>0</v>
      </c>
      <c r="G436" s="118">
        <f>'[1]W-1'!G22</f>
        <v>0</v>
      </c>
      <c r="H436" s="118">
        <f>'[1]W-1'!H22</f>
        <v>145</v>
      </c>
      <c r="I436" s="113"/>
    </row>
    <row r="437" spans="1:9" ht="15.75" customHeight="1" x14ac:dyDescent="0.25">
      <c r="A437" s="117">
        <v>8</v>
      </c>
      <c r="B437" s="118">
        <f>'[1]W-1'!B23</f>
        <v>75</v>
      </c>
      <c r="C437" s="118">
        <f>'[1]W-1'!C23</f>
        <v>70</v>
      </c>
      <c r="D437" s="118">
        <f>'[1]W-1'!D23</f>
        <v>0</v>
      </c>
      <c r="E437" s="118">
        <f>'[1]W-1'!E23</f>
        <v>0</v>
      </c>
      <c r="F437" s="118">
        <f>'[1]W-1'!F23</f>
        <v>0</v>
      </c>
      <c r="G437" s="118">
        <f>'[1]W-1'!G23</f>
        <v>0</v>
      </c>
      <c r="H437" s="118">
        <f>'[1]W-1'!H23</f>
        <v>145</v>
      </c>
      <c r="I437" s="113"/>
    </row>
    <row r="438" spans="1:9" ht="15.75" customHeight="1" x14ac:dyDescent="0.25">
      <c r="A438" s="117">
        <v>9</v>
      </c>
      <c r="B438" s="118">
        <f>'[1]W-1'!B24</f>
        <v>75</v>
      </c>
      <c r="C438" s="118">
        <f>'[1]W-1'!C24</f>
        <v>70</v>
      </c>
      <c r="D438" s="118">
        <f>'[1]W-1'!D24</f>
        <v>0</v>
      </c>
      <c r="E438" s="118">
        <f>'[1]W-1'!E24</f>
        <v>0</v>
      </c>
      <c r="F438" s="118">
        <f>'[1]W-1'!F24</f>
        <v>0</v>
      </c>
      <c r="G438" s="118">
        <f>'[1]W-1'!G24</f>
        <v>0</v>
      </c>
      <c r="H438" s="118">
        <f>'[1]W-1'!H24</f>
        <v>145</v>
      </c>
      <c r="I438" s="113"/>
    </row>
    <row r="439" spans="1:9" ht="15.75" customHeight="1" x14ac:dyDescent="0.25">
      <c r="A439" s="117">
        <v>10</v>
      </c>
      <c r="B439" s="118">
        <f>'[1]W-1'!B25</f>
        <v>75</v>
      </c>
      <c r="C439" s="118">
        <f>'[1]W-1'!C25</f>
        <v>70</v>
      </c>
      <c r="D439" s="118">
        <f>'[1]W-1'!D25</f>
        <v>0</v>
      </c>
      <c r="E439" s="118">
        <f>'[1]W-1'!E25</f>
        <v>0</v>
      </c>
      <c r="F439" s="118">
        <f>'[1]W-1'!F25</f>
        <v>0</v>
      </c>
      <c r="G439" s="118">
        <f>'[1]W-1'!G25</f>
        <v>0</v>
      </c>
      <c r="H439" s="118">
        <f>'[1]W-1'!H25</f>
        <v>145</v>
      </c>
      <c r="I439" s="113"/>
    </row>
    <row r="440" spans="1:9" ht="15.75" customHeight="1" x14ac:dyDescent="0.25">
      <c r="A440" s="117">
        <v>11</v>
      </c>
      <c r="B440" s="118">
        <f>'[1]W-1'!B26</f>
        <v>75</v>
      </c>
      <c r="C440" s="118">
        <f>'[1]W-1'!C26</f>
        <v>70</v>
      </c>
      <c r="D440" s="118">
        <f>'[1]W-1'!D26</f>
        <v>0</v>
      </c>
      <c r="E440" s="118">
        <f>'[1]W-1'!E26</f>
        <v>0</v>
      </c>
      <c r="F440" s="118">
        <f>'[1]W-1'!F26</f>
        <v>0</v>
      </c>
      <c r="G440" s="118">
        <f>'[1]W-1'!G26</f>
        <v>0</v>
      </c>
      <c r="H440" s="118">
        <f>'[1]W-1'!H26</f>
        <v>145</v>
      </c>
      <c r="I440" s="113"/>
    </row>
    <row r="441" spans="1:9" ht="15.75" customHeight="1" x14ac:dyDescent="0.25">
      <c r="A441" s="117">
        <v>12</v>
      </c>
      <c r="B441" s="118">
        <f>'[1]W-1'!B27</f>
        <v>75</v>
      </c>
      <c r="C441" s="118">
        <f>'[1]W-1'!C27</f>
        <v>70</v>
      </c>
      <c r="D441" s="118">
        <f>'[1]W-1'!D27</f>
        <v>0</v>
      </c>
      <c r="E441" s="118">
        <f>'[1]W-1'!E27</f>
        <v>0</v>
      </c>
      <c r="F441" s="118">
        <f>'[1]W-1'!F27</f>
        <v>0</v>
      </c>
      <c r="G441" s="118">
        <f>'[1]W-1'!G27</f>
        <v>0</v>
      </c>
      <c r="H441" s="118">
        <f>'[1]W-1'!H27</f>
        <v>145</v>
      </c>
      <c r="I441" s="113"/>
    </row>
    <row r="442" spans="1:9" ht="15.75" customHeight="1" x14ac:dyDescent="0.25">
      <c r="A442" s="117">
        <v>13</v>
      </c>
      <c r="B442" s="118">
        <f>'[1]W-1'!B28</f>
        <v>75</v>
      </c>
      <c r="C442" s="118">
        <f>'[1]W-1'!C28</f>
        <v>70</v>
      </c>
      <c r="D442" s="118">
        <f>'[1]W-1'!D28</f>
        <v>0</v>
      </c>
      <c r="E442" s="118">
        <f>'[1]W-1'!E28</f>
        <v>0</v>
      </c>
      <c r="F442" s="118">
        <f>'[1]W-1'!F28</f>
        <v>0</v>
      </c>
      <c r="G442" s="118">
        <f>'[1]W-1'!G28</f>
        <v>0</v>
      </c>
      <c r="H442" s="118">
        <f>'[1]W-1'!H28</f>
        <v>145</v>
      </c>
      <c r="I442" s="113"/>
    </row>
    <row r="443" spans="1:9" ht="15.75" customHeight="1" x14ac:dyDescent="0.25">
      <c r="A443" s="117">
        <v>14</v>
      </c>
      <c r="B443" s="118">
        <f>'[1]W-1'!B29</f>
        <v>75</v>
      </c>
      <c r="C443" s="118">
        <f>'[1]W-1'!C29</f>
        <v>70</v>
      </c>
      <c r="D443" s="118">
        <f>'[1]W-1'!D29</f>
        <v>0</v>
      </c>
      <c r="E443" s="118">
        <f>'[1]W-1'!E29</f>
        <v>0</v>
      </c>
      <c r="F443" s="118">
        <f>'[1]W-1'!F29</f>
        <v>0</v>
      </c>
      <c r="G443" s="118">
        <f>'[1]W-1'!G29</f>
        <v>0</v>
      </c>
      <c r="H443" s="118">
        <f>'[1]W-1'!H29</f>
        <v>145</v>
      </c>
      <c r="I443" s="113"/>
    </row>
    <row r="444" spans="1:9" ht="15.75" customHeight="1" x14ac:dyDescent="0.25">
      <c r="A444" s="117">
        <v>15</v>
      </c>
      <c r="B444" s="118">
        <f>'[1]W-1'!B30</f>
        <v>75</v>
      </c>
      <c r="C444" s="118">
        <f>'[1]W-1'!C30</f>
        <v>70</v>
      </c>
      <c r="D444" s="118">
        <f>'[1]W-1'!D30</f>
        <v>0</v>
      </c>
      <c r="E444" s="118">
        <f>'[1]W-1'!E30</f>
        <v>0</v>
      </c>
      <c r="F444" s="118">
        <f>'[1]W-1'!F30</f>
        <v>0</v>
      </c>
      <c r="G444" s="118">
        <f>'[1]W-1'!G30</f>
        <v>0</v>
      </c>
      <c r="H444" s="118">
        <f>'[1]W-1'!H30</f>
        <v>145</v>
      </c>
      <c r="I444" s="113"/>
    </row>
    <row r="445" spans="1:9" ht="15.75" customHeight="1" x14ac:dyDescent="0.25">
      <c r="A445" s="117">
        <v>16</v>
      </c>
      <c r="B445" s="118">
        <f>'[1]W-1'!B31</f>
        <v>75</v>
      </c>
      <c r="C445" s="118">
        <f>'[1]W-1'!C31</f>
        <v>70</v>
      </c>
      <c r="D445" s="118">
        <f>'[1]W-1'!D31</f>
        <v>0</v>
      </c>
      <c r="E445" s="118">
        <f>'[1]W-1'!E31</f>
        <v>0</v>
      </c>
      <c r="F445" s="118">
        <f>'[1]W-1'!F31</f>
        <v>0</v>
      </c>
      <c r="G445" s="118">
        <f>'[1]W-1'!G31</f>
        <v>0</v>
      </c>
      <c r="H445" s="118">
        <f>'[1]W-1'!H31</f>
        <v>145</v>
      </c>
      <c r="I445" s="113"/>
    </row>
    <row r="446" spans="1:9" ht="15.75" customHeight="1" x14ac:dyDescent="0.25">
      <c r="A446" s="117">
        <v>17</v>
      </c>
      <c r="B446" s="118">
        <f>'[1]W-1'!B32</f>
        <v>75</v>
      </c>
      <c r="C446" s="118">
        <f>'[1]W-1'!C32</f>
        <v>70</v>
      </c>
      <c r="D446" s="118">
        <f>'[1]W-1'!D32</f>
        <v>0</v>
      </c>
      <c r="E446" s="118">
        <f>'[1]W-1'!E32</f>
        <v>0</v>
      </c>
      <c r="F446" s="118">
        <f>'[1]W-1'!F32</f>
        <v>0</v>
      </c>
      <c r="G446" s="118">
        <f>'[1]W-1'!G32</f>
        <v>0</v>
      </c>
      <c r="H446" s="118">
        <f>'[1]W-1'!H32</f>
        <v>145</v>
      </c>
      <c r="I446" s="113"/>
    </row>
    <row r="447" spans="1:9" ht="15.75" customHeight="1" x14ac:dyDescent="0.25">
      <c r="A447" s="117">
        <v>18</v>
      </c>
      <c r="B447" s="118">
        <f>'[1]W-1'!B33</f>
        <v>75</v>
      </c>
      <c r="C447" s="118">
        <f>'[1]W-1'!C33</f>
        <v>70</v>
      </c>
      <c r="D447" s="118">
        <f>'[1]W-1'!D33</f>
        <v>0</v>
      </c>
      <c r="E447" s="118">
        <f>'[1]W-1'!E33</f>
        <v>0</v>
      </c>
      <c r="F447" s="118">
        <f>'[1]W-1'!F33</f>
        <v>0</v>
      </c>
      <c r="G447" s="118">
        <f>'[1]W-1'!G33</f>
        <v>0</v>
      </c>
      <c r="H447" s="118">
        <f>'[1]W-1'!H33</f>
        <v>145</v>
      </c>
      <c r="I447" s="113"/>
    </row>
    <row r="448" spans="1:9" ht="15.75" customHeight="1" x14ac:dyDescent="0.25">
      <c r="A448" s="117">
        <v>19</v>
      </c>
      <c r="B448" s="118">
        <f>'[1]W-1'!B34</f>
        <v>75</v>
      </c>
      <c r="C448" s="118">
        <f>'[1]W-1'!C34</f>
        <v>70</v>
      </c>
      <c r="D448" s="118">
        <f>'[1]W-1'!D34</f>
        <v>0</v>
      </c>
      <c r="E448" s="118">
        <f>'[1]W-1'!E34</f>
        <v>0</v>
      </c>
      <c r="F448" s="118">
        <f>'[1]W-1'!F34</f>
        <v>0</v>
      </c>
      <c r="G448" s="118">
        <f>'[1]W-1'!G34</f>
        <v>0</v>
      </c>
      <c r="H448" s="118">
        <f>'[1]W-1'!H34</f>
        <v>145</v>
      </c>
      <c r="I448" s="113"/>
    </row>
    <row r="449" spans="1:9" ht="15.75" customHeight="1" x14ac:dyDescent="0.25">
      <c r="A449" s="117">
        <v>20</v>
      </c>
      <c r="B449" s="118">
        <f>'[1]W-1'!B35</f>
        <v>75</v>
      </c>
      <c r="C449" s="118">
        <f>'[1]W-1'!C35</f>
        <v>70</v>
      </c>
      <c r="D449" s="118">
        <f>'[1]W-1'!D35</f>
        <v>0</v>
      </c>
      <c r="E449" s="118">
        <f>'[1]W-1'!E35</f>
        <v>0</v>
      </c>
      <c r="F449" s="118">
        <f>'[1]W-1'!F35</f>
        <v>0</v>
      </c>
      <c r="G449" s="118">
        <f>'[1]W-1'!G35</f>
        <v>0</v>
      </c>
      <c r="H449" s="118">
        <f>'[1]W-1'!H35</f>
        <v>145</v>
      </c>
      <c r="I449" s="113"/>
    </row>
    <row r="450" spans="1:9" ht="15.75" customHeight="1" x14ac:dyDescent="0.25">
      <c r="A450" s="117">
        <v>21</v>
      </c>
      <c r="B450" s="118">
        <f>'[1]W-1'!B36</f>
        <v>75</v>
      </c>
      <c r="C450" s="118">
        <f>'[1]W-1'!C36</f>
        <v>70</v>
      </c>
      <c r="D450" s="118">
        <f>'[1]W-1'!D36</f>
        <v>0</v>
      </c>
      <c r="E450" s="118">
        <f>'[1]W-1'!E36</f>
        <v>0</v>
      </c>
      <c r="F450" s="118">
        <f>'[1]W-1'!F36</f>
        <v>0</v>
      </c>
      <c r="G450" s="118">
        <f>'[1]W-1'!G36</f>
        <v>0</v>
      </c>
      <c r="H450" s="118">
        <f>'[1]W-1'!H36</f>
        <v>145</v>
      </c>
      <c r="I450" s="113"/>
    </row>
    <row r="451" spans="1:9" ht="15.75" customHeight="1" x14ac:dyDescent="0.25">
      <c r="A451" s="117">
        <v>22</v>
      </c>
      <c r="B451" s="118">
        <f>'[1]W-1'!B37</f>
        <v>75</v>
      </c>
      <c r="C451" s="118">
        <f>'[1]W-1'!C37</f>
        <v>70</v>
      </c>
      <c r="D451" s="118">
        <f>'[1]W-1'!D37</f>
        <v>0</v>
      </c>
      <c r="E451" s="118">
        <f>'[1]W-1'!E37</f>
        <v>0</v>
      </c>
      <c r="F451" s="118">
        <f>'[1]W-1'!F37</f>
        <v>0</v>
      </c>
      <c r="G451" s="118">
        <f>'[1]W-1'!G37</f>
        <v>0</v>
      </c>
      <c r="H451" s="118">
        <f>'[1]W-1'!H37</f>
        <v>145</v>
      </c>
      <c r="I451" s="113"/>
    </row>
    <row r="452" spans="1:9" ht="15.75" customHeight="1" x14ac:dyDescent="0.25">
      <c r="A452" s="117">
        <v>23</v>
      </c>
      <c r="B452" s="118">
        <f>'[1]W-1'!B38</f>
        <v>70</v>
      </c>
      <c r="C452" s="118">
        <f>'[1]W-1'!C38</f>
        <v>75</v>
      </c>
      <c r="D452" s="118">
        <f>'[1]W-1'!D38</f>
        <v>0</v>
      </c>
      <c r="E452" s="118">
        <f>'[1]W-1'!E38</f>
        <v>0</v>
      </c>
      <c r="F452" s="118">
        <f>'[1]W-1'!F38</f>
        <v>0</v>
      </c>
      <c r="G452" s="118">
        <f>'[1]W-1'!G38</f>
        <v>0</v>
      </c>
      <c r="H452" s="118">
        <f>'[1]W-1'!H38</f>
        <v>145</v>
      </c>
      <c r="I452" s="113"/>
    </row>
    <row r="453" spans="1:9" ht="15.75" customHeight="1" x14ac:dyDescent="0.25">
      <c r="A453" s="117">
        <v>24</v>
      </c>
      <c r="B453" s="118">
        <f>'[1]W-1'!B39</f>
        <v>70</v>
      </c>
      <c r="C453" s="118">
        <f>'[1]W-1'!C39</f>
        <v>75</v>
      </c>
      <c r="D453" s="118">
        <f>'[1]W-1'!D39</f>
        <v>0</v>
      </c>
      <c r="E453" s="118">
        <f>'[1]W-1'!E39</f>
        <v>0</v>
      </c>
      <c r="F453" s="118">
        <f>'[1]W-1'!F39</f>
        <v>0</v>
      </c>
      <c r="G453" s="118">
        <f>'[1]W-1'!G39</f>
        <v>0</v>
      </c>
      <c r="H453" s="118">
        <f>'[1]W-1'!H39</f>
        <v>145</v>
      </c>
      <c r="I453" s="113"/>
    </row>
    <row r="454" spans="1:9" ht="15.75" customHeight="1" x14ac:dyDescent="0.25">
      <c r="A454" s="120" t="s">
        <v>355</v>
      </c>
      <c r="B454" s="118">
        <f>'[1]W-1'!B40</f>
        <v>73.333333333333329</v>
      </c>
      <c r="C454" s="118">
        <f>'[1]W-1'!C40</f>
        <v>71.666666666666671</v>
      </c>
      <c r="D454" s="118">
        <f>'[1]W-1'!D40</f>
        <v>0</v>
      </c>
      <c r="E454" s="118">
        <f>'[1]W-1'!E40</f>
        <v>0</v>
      </c>
      <c r="F454" s="118">
        <f>'[1]W-1'!F40</f>
        <v>0</v>
      </c>
      <c r="G454" s="118">
        <f>'[1]W-1'!G40</f>
        <v>0</v>
      </c>
      <c r="H454" s="118">
        <f>'[1]W-1'!H40</f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f>'[1]Publikime AL'!D612</f>
        <v>837.44</v>
      </c>
      <c r="E485" s="134">
        <f>'[1]Publikime AL'!E612</f>
        <v>20.119568567776696</v>
      </c>
      <c r="I485" s="12"/>
    </row>
    <row r="486" spans="1:9" x14ac:dyDescent="0.25">
      <c r="A486" s="10"/>
      <c r="C486" s="133">
        <v>2</v>
      </c>
      <c r="D486" s="134">
        <f>'[1]Publikime AL'!D613</f>
        <v>760.94</v>
      </c>
      <c r="E486" s="134">
        <f>'[1]Publikime AL'!E613</f>
        <v>19.669462417777822</v>
      </c>
      <c r="I486" s="12"/>
    </row>
    <row r="487" spans="1:9" x14ac:dyDescent="0.25">
      <c r="A487" s="10"/>
      <c r="C487" s="133">
        <v>3</v>
      </c>
      <c r="D487" s="134">
        <f>'[1]Publikime AL'!D614</f>
        <v>714.98</v>
      </c>
      <c r="E487" s="134">
        <f>'[1]Publikime AL'!E614</f>
        <v>17.833071397778326</v>
      </c>
      <c r="I487" s="12"/>
    </row>
    <row r="488" spans="1:9" x14ac:dyDescent="0.25">
      <c r="A488" s="10"/>
      <c r="C488" s="133">
        <v>4</v>
      </c>
      <c r="D488" s="134">
        <f>'[1]Publikime AL'!D615</f>
        <v>693.64</v>
      </c>
      <c r="E488" s="134">
        <f>'[1]Publikime AL'!E615</f>
        <v>17.345908397777976</v>
      </c>
      <c r="I488" s="12"/>
    </row>
    <row r="489" spans="1:9" x14ac:dyDescent="0.25">
      <c r="A489" s="10"/>
      <c r="C489" s="133">
        <v>5</v>
      </c>
      <c r="D489" s="134">
        <f>'[1]Publikime AL'!D616</f>
        <v>691.82</v>
      </c>
      <c r="E489" s="134">
        <f>'[1]Publikime AL'!E616</f>
        <v>17.728364977777801</v>
      </c>
      <c r="I489" s="12"/>
    </row>
    <row r="490" spans="1:9" x14ac:dyDescent="0.25">
      <c r="A490" s="10"/>
      <c r="C490" s="133">
        <v>6</v>
      </c>
      <c r="D490" s="134">
        <f>'[1]Publikime AL'!D617</f>
        <v>709.27</v>
      </c>
      <c r="E490" s="134">
        <f>'[1]Publikime AL'!E617</f>
        <v>19.315993877777714</v>
      </c>
      <c r="I490" s="12"/>
    </row>
    <row r="491" spans="1:9" x14ac:dyDescent="0.25">
      <c r="A491" s="10"/>
      <c r="C491" s="133">
        <v>7</v>
      </c>
      <c r="D491" s="134">
        <f>'[1]Publikime AL'!D618</f>
        <v>809.07</v>
      </c>
      <c r="E491" s="134">
        <f>'[1]Publikime AL'!E618</f>
        <v>19.382735677777646</v>
      </c>
      <c r="I491" s="12"/>
    </row>
    <row r="492" spans="1:9" x14ac:dyDescent="0.25">
      <c r="A492" s="10"/>
      <c r="C492" s="133">
        <v>8</v>
      </c>
      <c r="D492" s="134">
        <f>'[1]Publikime AL'!D619</f>
        <v>925.86</v>
      </c>
      <c r="E492" s="134">
        <f>'[1]Publikime AL'!E619</f>
        <v>16.830387767778348</v>
      </c>
      <c r="I492" s="12"/>
    </row>
    <row r="493" spans="1:9" x14ac:dyDescent="0.25">
      <c r="A493" s="10"/>
      <c r="C493" s="133">
        <v>9</v>
      </c>
      <c r="D493" s="134">
        <f>'[1]Publikime AL'!D620</f>
        <v>1028.3599999999999</v>
      </c>
      <c r="E493" s="134">
        <f>'[1]Publikime AL'!E620</f>
        <v>15.218614107777739</v>
      </c>
      <c r="I493" s="12"/>
    </row>
    <row r="494" spans="1:9" x14ac:dyDescent="0.25">
      <c r="A494" s="10"/>
      <c r="C494" s="133">
        <v>10</v>
      </c>
      <c r="D494" s="134">
        <f>'[1]Publikime AL'!D621</f>
        <v>1071.8900000000001</v>
      </c>
      <c r="E494" s="134">
        <f>'[1]Publikime AL'!E621</f>
        <v>19.1985953077766</v>
      </c>
      <c r="I494" s="12"/>
    </row>
    <row r="495" spans="1:9" x14ac:dyDescent="0.25">
      <c r="A495" s="10"/>
      <c r="C495" s="133">
        <v>11</v>
      </c>
      <c r="D495" s="134">
        <f>'[1]Publikime AL'!D622</f>
        <v>1096.3399999999999</v>
      </c>
      <c r="E495" s="134">
        <f>'[1]Publikime AL'!E622</f>
        <v>18.504827677777257</v>
      </c>
      <c r="I495" s="12"/>
    </row>
    <row r="496" spans="1:9" x14ac:dyDescent="0.25">
      <c r="A496" s="10"/>
      <c r="C496" s="133">
        <v>12</v>
      </c>
      <c r="D496" s="134">
        <f>'[1]Publikime AL'!D623</f>
        <v>1099.5899999999999</v>
      </c>
      <c r="E496" s="134">
        <f>'[1]Publikime AL'!E623</f>
        <v>18.216287487777777</v>
      </c>
      <c r="I496" s="12"/>
    </row>
    <row r="497" spans="1:9" x14ac:dyDescent="0.25">
      <c r="A497" s="10"/>
      <c r="C497" s="133">
        <v>13</v>
      </c>
      <c r="D497" s="134">
        <f>'[1]Publikime AL'!D624</f>
        <v>1147.3499999999999</v>
      </c>
      <c r="E497" s="134">
        <f>'[1]Publikime AL'!E624</f>
        <v>18.245648137777721</v>
      </c>
      <c r="I497" s="12"/>
    </row>
    <row r="498" spans="1:9" x14ac:dyDescent="0.25">
      <c r="A498" s="10"/>
      <c r="C498" s="133">
        <v>14</v>
      </c>
      <c r="D498" s="134">
        <f>'[1]Publikime AL'!D625</f>
        <v>1161.1500000000001</v>
      </c>
      <c r="E498" s="134">
        <f>'[1]Publikime AL'!E625</f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f>'[1]Publikime AL'!D626</f>
        <v>1157.3699999999999</v>
      </c>
      <c r="E499" s="134">
        <f>'[1]Publikime AL'!E626</f>
        <v>14.845429687777823</v>
      </c>
      <c r="I499" s="12"/>
    </row>
    <row r="500" spans="1:9" x14ac:dyDescent="0.25">
      <c r="A500" s="10"/>
      <c r="C500" s="133">
        <v>16</v>
      </c>
      <c r="D500" s="134">
        <f>'[1]Publikime AL'!D627</f>
        <v>1171.07</v>
      </c>
      <c r="E500" s="134">
        <f>'[1]Publikime AL'!E627</f>
        <v>15.155623677778181</v>
      </c>
      <c r="I500" s="12"/>
    </row>
    <row r="501" spans="1:9" x14ac:dyDescent="0.25">
      <c r="A501" s="10"/>
      <c r="C501" s="133">
        <v>17</v>
      </c>
      <c r="D501" s="134">
        <f>'[1]Publikime AL'!D628</f>
        <v>1193.76</v>
      </c>
      <c r="E501" s="134">
        <f>'[1]Publikime AL'!E628</f>
        <v>17.081558067777451</v>
      </c>
      <c r="I501" s="12"/>
    </row>
    <row r="502" spans="1:9" x14ac:dyDescent="0.25">
      <c r="A502" s="10"/>
      <c r="C502" s="133">
        <v>18</v>
      </c>
      <c r="D502" s="134">
        <f>'[1]Publikime AL'!D629</f>
        <v>1243.83</v>
      </c>
      <c r="E502" s="134">
        <f>'[1]Publikime AL'!E629</f>
        <v>20.050202427777776</v>
      </c>
      <c r="I502" s="12"/>
    </row>
    <row r="503" spans="1:9" x14ac:dyDescent="0.25">
      <c r="A503" s="10"/>
      <c r="C503" s="133">
        <v>19</v>
      </c>
      <c r="D503" s="134">
        <f>'[1]Publikime AL'!D630</f>
        <v>1280.78</v>
      </c>
      <c r="E503" s="134">
        <f>'[1]Publikime AL'!E630</f>
        <v>23.21147811777746</v>
      </c>
      <c r="I503" s="12"/>
    </row>
    <row r="504" spans="1:9" x14ac:dyDescent="0.25">
      <c r="A504" s="10"/>
      <c r="C504" s="133">
        <v>20</v>
      </c>
      <c r="D504" s="134">
        <f>'[1]Publikime AL'!D631</f>
        <v>1263.8599999999999</v>
      </c>
      <c r="E504" s="134">
        <f>'[1]Publikime AL'!E631</f>
        <v>21.06262410777822</v>
      </c>
      <c r="I504" s="12"/>
    </row>
    <row r="505" spans="1:9" x14ac:dyDescent="0.25">
      <c r="A505" s="10"/>
      <c r="C505" s="133">
        <v>21</v>
      </c>
      <c r="D505" s="134">
        <f>'[1]Publikime AL'!D632</f>
        <v>1268.03</v>
      </c>
      <c r="E505" s="134">
        <f>'[1]Publikime AL'!E632</f>
        <v>19.841165547777791</v>
      </c>
      <c r="I505" s="12"/>
    </row>
    <row r="506" spans="1:9" x14ac:dyDescent="0.25">
      <c r="A506" s="10"/>
      <c r="C506" s="133">
        <v>22</v>
      </c>
      <c r="D506" s="134">
        <f>'[1]Publikime AL'!D633</f>
        <v>1256.06</v>
      </c>
      <c r="E506" s="134">
        <f>'[1]Publikime AL'!E633</f>
        <v>17.931314137777235</v>
      </c>
      <c r="I506" s="12"/>
    </row>
    <row r="507" spans="1:9" x14ac:dyDescent="0.25">
      <c r="A507" s="10"/>
      <c r="C507" s="133">
        <v>23</v>
      </c>
      <c r="D507" s="134">
        <f>'[1]Publikime AL'!D634</f>
        <v>1129.51</v>
      </c>
      <c r="E507" s="134">
        <f>'[1]Publikime AL'!E634</f>
        <v>16.557782307777416</v>
      </c>
      <c r="I507" s="12"/>
    </row>
    <row r="508" spans="1:9" x14ac:dyDescent="0.25">
      <c r="A508" s="10"/>
      <c r="C508" s="133">
        <v>24</v>
      </c>
      <c r="D508" s="134">
        <f>'[1]Publikime AL'!D635</f>
        <v>952.28</v>
      </c>
      <c r="E508" s="134">
        <f>'[1]Publikime AL'!E635</f>
        <v>22.501505157777274</v>
      </c>
      <c r="I508" s="12"/>
    </row>
    <row r="509" spans="1:9" x14ac:dyDescent="0.25">
      <c r="A509" s="10"/>
      <c r="C509" s="133">
        <v>25</v>
      </c>
      <c r="D509" s="134">
        <f>'[1]Publikime AL'!D636</f>
        <v>847.95</v>
      </c>
      <c r="E509" s="134">
        <f>'[1]Publikime AL'!E636</f>
        <v>18.41592728777789</v>
      </c>
      <c r="I509" s="12"/>
    </row>
    <row r="510" spans="1:9" x14ac:dyDescent="0.25">
      <c r="A510" s="10"/>
      <c r="C510" s="133">
        <v>26</v>
      </c>
      <c r="D510" s="134">
        <f>'[1]Publikime AL'!D637</f>
        <v>750.41</v>
      </c>
      <c r="E510" s="134">
        <f>'[1]Publikime AL'!E637</f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f>'[1]Publikime AL'!D638</f>
        <v>697.6</v>
      </c>
      <c r="E511" s="134">
        <f>'[1]Publikime AL'!E638</f>
        <v>19.002851807778029</v>
      </c>
      <c r="I511" s="12"/>
    </row>
    <row r="512" spans="1:9" x14ac:dyDescent="0.25">
      <c r="A512" s="10"/>
      <c r="C512" s="133">
        <v>28</v>
      </c>
      <c r="D512" s="134">
        <f>'[1]Publikime AL'!D639</f>
        <v>667.31</v>
      </c>
      <c r="E512" s="134">
        <f>'[1]Publikime AL'!E639</f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f>'[1]Publikime AL'!D640</f>
        <v>657.28</v>
      </c>
      <c r="E513" s="134">
        <f>'[1]Publikime AL'!E640</f>
        <v>15.104638737777805</v>
      </c>
      <c r="I513" s="12"/>
    </row>
    <row r="514" spans="1:9" x14ac:dyDescent="0.25">
      <c r="A514" s="10"/>
      <c r="C514" s="133">
        <v>30</v>
      </c>
      <c r="D514" s="134">
        <f>'[1]Publikime AL'!D641</f>
        <v>691.98</v>
      </c>
      <c r="E514" s="134">
        <f>'[1]Publikime AL'!E641</f>
        <v>17.037905457778265</v>
      </c>
      <c r="I514" s="12"/>
    </row>
    <row r="515" spans="1:9" x14ac:dyDescent="0.25">
      <c r="A515" s="10"/>
      <c r="C515" s="133">
        <v>31</v>
      </c>
      <c r="D515" s="134">
        <f>'[1]Publikime AL'!D642</f>
        <v>783.58</v>
      </c>
      <c r="E515" s="134">
        <f>'[1]Publikime AL'!E642</f>
        <v>15.104614167777754</v>
      </c>
      <c r="I515" s="12"/>
    </row>
    <row r="516" spans="1:9" x14ac:dyDescent="0.25">
      <c r="A516" s="10"/>
      <c r="C516" s="133">
        <v>32</v>
      </c>
      <c r="D516" s="134">
        <f>'[1]Publikime AL'!D643</f>
        <v>899.08</v>
      </c>
      <c r="E516" s="134">
        <f>'[1]Publikime AL'!E643</f>
        <v>20.797498437778017</v>
      </c>
      <c r="I516" s="12"/>
    </row>
    <row r="517" spans="1:9" x14ac:dyDescent="0.25">
      <c r="A517" s="10"/>
      <c r="C517" s="133">
        <v>33</v>
      </c>
      <c r="D517" s="134">
        <f>'[1]Publikime AL'!D644</f>
        <v>996.15</v>
      </c>
      <c r="E517" s="134">
        <f>'[1]Publikime AL'!E644</f>
        <v>27.798925097777555</v>
      </c>
      <c r="I517" s="12"/>
    </row>
    <row r="518" spans="1:9" x14ac:dyDescent="0.25">
      <c r="A518" s="10"/>
      <c r="C518" s="133">
        <v>34</v>
      </c>
      <c r="D518" s="134">
        <f>'[1]Publikime AL'!D645</f>
        <v>1027.2</v>
      </c>
      <c r="E518" s="134">
        <f>'[1]Publikime AL'!E645</f>
        <v>39.826749727777269</v>
      </c>
      <c r="I518" s="12"/>
    </row>
    <row r="519" spans="1:9" x14ac:dyDescent="0.25">
      <c r="A519" s="10"/>
      <c r="C519" s="133">
        <v>35</v>
      </c>
      <c r="D519" s="134">
        <f>'[1]Publikime AL'!D646</f>
        <v>1043.25</v>
      </c>
      <c r="E519" s="134">
        <f>'[1]Publikime AL'!E646</f>
        <v>42.401661037776876</v>
      </c>
      <c r="I519" s="12"/>
    </row>
    <row r="520" spans="1:9" x14ac:dyDescent="0.25">
      <c r="A520" s="10"/>
      <c r="C520" s="133">
        <v>36</v>
      </c>
      <c r="D520" s="134">
        <f>'[1]Publikime AL'!D647</f>
        <v>1086.8</v>
      </c>
      <c r="E520" s="134">
        <f>'[1]Publikime AL'!E647</f>
        <v>41.101410827777727</v>
      </c>
      <c r="I520" s="12"/>
    </row>
    <row r="521" spans="1:9" x14ac:dyDescent="0.25">
      <c r="A521" s="10"/>
      <c r="C521" s="133">
        <v>37</v>
      </c>
      <c r="D521" s="134">
        <f>'[1]Publikime AL'!D648</f>
        <v>1096.8399999999999</v>
      </c>
      <c r="E521" s="134">
        <f>'[1]Publikime AL'!E648</f>
        <v>36.792212707779072</v>
      </c>
      <c r="I521" s="12"/>
    </row>
    <row r="522" spans="1:9" x14ac:dyDescent="0.25">
      <c r="A522" s="10"/>
      <c r="C522" s="133">
        <v>38</v>
      </c>
      <c r="D522" s="134">
        <f>'[1]Publikime AL'!D649</f>
        <v>1127.82</v>
      </c>
      <c r="E522" s="134">
        <f>'[1]Publikime AL'!E649</f>
        <v>35.439245207777958</v>
      </c>
      <c r="I522" s="12"/>
    </row>
    <row r="523" spans="1:9" x14ac:dyDescent="0.25">
      <c r="A523" s="10"/>
      <c r="C523" s="133">
        <v>39</v>
      </c>
      <c r="D523" s="134">
        <f>'[1]Publikime AL'!D650</f>
        <v>1124.5</v>
      </c>
      <c r="E523" s="134">
        <f>'[1]Publikime AL'!E650</f>
        <v>30.129810627778852</v>
      </c>
      <c r="I523" s="12"/>
    </row>
    <row r="524" spans="1:9" x14ac:dyDescent="0.25">
      <c r="A524" s="10"/>
      <c r="C524" s="133">
        <v>40</v>
      </c>
      <c r="D524" s="134">
        <f>'[1]Publikime AL'!D651</f>
        <v>1141.56</v>
      </c>
      <c r="E524" s="134">
        <f>'[1]Publikime AL'!E651</f>
        <v>27.719159477778021</v>
      </c>
      <c r="I524" s="12"/>
    </row>
    <row r="525" spans="1:9" x14ac:dyDescent="0.25">
      <c r="A525" s="10"/>
      <c r="C525" s="133">
        <v>41</v>
      </c>
      <c r="D525" s="134">
        <f>'[1]Publikime AL'!D652</f>
        <v>1192.44</v>
      </c>
      <c r="E525" s="134">
        <f>'[1]Publikime AL'!E652</f>
        <v>23.289756087777278</v>
      </c>
      <c r="I525" s="12"/>
    </row>
    <row r="526" spans="1:9" x14ac:dyDescent="0.25">
      <c r="A526" s="10"/>
      <c r="C526" s="133">
        <v>42</v>
      </c>
      <c r="D526" s="134">
        <f>'[1]Publikime AL'!D653</f>
        <v>1241.8399999999999</v>
      </c>
      <c r="E526" s="134">
        <f>'[1]Publikime AL'!E653</f>
        <v>24.693534467777226</v>
      </c>
      <c r="I526" s="12"/>
    </row>
    <row r="527" spans="1:9" x14ac:dyDescent="0.25">
      <c r="A527" s="10"/>
      <c r="C527" s="133">
        <v>43</v>
      </c>
      <c r="D527" s="134">
        <f>'[1]Publikime AL'!D654</f>
        <v>1302.95</v>
      </c>
      <c r="E527" s="134">
        <f>'[1]Publikime AL'!E654</f>
        <v>27.741464567778166</v>
      </c>
      <c r="I527" s="12"/>
    </row>
    <row r="528" spans="1:9" x14ac:dyDescent="0.25">
      <c r="A528" s="10"/>
      <c r="C528" s="133">
        <v>44</v>
      </c>
      <c r="D528" s="134">
        <f>'[1]Publikime AL'!D655</f>
        <v>1300.74</v>
      </c>
      <c r="E528" s="134">
        <f>'[1]Publikime AL'!E655</f>
        <v>28.602700757777711</v>
      </c>
      <c r="I528" s="12"/>
    </row>
    <row r="529" spans="1:9" x14ac:dyDescent="0.25">
      <c r="A529" s="10"/>
      <c r="C529" s="133">
        <v>45</v>
      </c>
      <c r="D529" s="134">
        <f>'[1]Publikime AL'!D656</f>
        <v>1273.8499999999999</v>
      </c>
      <c r="E529" s="134">
        <f>'[1]Publikime AL'!E656</f>
        <v>26.388572607778997</v>
      </c>
      <c r="I529" s="12"/>
    </row>
    <row r="530" spans="1:9" x14ac:dyDescent="0.25">
      <c r="A530" s="10"/>
      <c r="C530" s="133">
        <v>46</v>
      </c>
      <c r="D530" s="134">
        <f>'[1]Publikime AL'!D657</f>
        <v>1233.73</v>
      </c>
      <c r="E530" s="134">
        <f>'[1]Publikime AL'!E657</f>
        <v>25.412930307778197</v>
      </c>
      <c r="I530" s="12"/>
    </row>
    <row r="531" spans="1:9" x14ac:dyDescent="0.25">
      <c r="A531" s="10"/>
      <c r="C531" s="133">
        <v>47</v>
      </c>
      <c r="D531" s="134">
        <f>'[1]Publikime AL'!D658</f>
        <v>1105.0899999999999</v>
      </c>
      <c r="E531" s="134">
        <f>'[1]Publikime AL'!E658</f>
        <v>31.470886507778005</v>
      </c>
      <c r="I531" s="12"/>
    </row>
    <row r="532" spans="1:9" x14ac:dyDescent="0.25">
      <c r="A532" s="10"/>
      <c r="C532" s="133">
        <v>48</v>
      </c>
      <c r="D532" s="134">
        <f>'[1]Publikime AL'!D659</f>
        <v>958.6</v>
      </c>
      <c r="E532" s="134">
        <f>'[1]Publikime AL'!E659</f>
        <v>27.464730897778054</v>
      </c>
      <c r="I532" s="12"/>
    </row>
    <row r="533" spans="1:9" x14ac:dyDescent="0.25">
      <c r="A533" s="10"/>
      <c r="C533" s="133">
        <v>49</v>
      </c>
      <c r="D533" s="134">
        <f>'[1]Publikime AL'!D660</f>
        <v>841.23</v>
      </c>
      <c r="E533" s="134">
        <f>'[1]Publikime AL'!E660</f>
        <v>18.244195657777937</v>
      </c>
      <c r="I533" s="12"/>
    </row>
    <row r="534" spans="1:9" x14ac:dyDescent="0.25">
      <c r="A534" s="10"/>
      <c r="C534" s="133">
        <v>50</v>
      </c>
      <c r="D534" s="134">
        <f>'[1]Publikime AL'!D661</f>
        <v>750.69</v>
      </c>
      <c r="E534" s="134">
        <f>'[1]Publikime AL'!E661</f>
        <v>19.705169867777613</v>
      </c>
      <c r="I534" s="12"/>
    </row>
    <row r="535" spans="1:9" x14ac:dyDescent="0.25">
      <c r="A535" s="10"/>
      <c r="C535" s="133">
        <v>51</v>
      </c>
      <c r="D535" s="134">
        <f>'[1]Publikime AL'!D662</f>
        <v>704.17</v>
      </c>
      <c r="E535" s="134">
        <f>'[1]Publikime AL'!E662</f>
        <v>16.762021427777768</v>
      </c>
      <c r="I535" s="12"/>
    </row>
    <row r="536" spans="1:9" x14ac:dyDescent="0.25">
      <c r="A536" s="10"/>
      <c r="C536" s="133">
        <v>52</v>
      </c>
      <c r="D536" s="134">
        <f>'[1]Publikime AL'!D663</f>
        <v>674.98</v>
      </c>
      <c r="E536" s="134">
        <f>'[1]Publikime AL'!E663</f>
        <v>13.397670637777537</v>
      </c>
      <c r="I536" s="12"/>
    </row>
    <row r="537" spans="1:9" x14ac:dyDescent="0.25">
      <c r="A537" s="10"/>
      <c r="C537" s="133">
        <v>53</v>
      </c>
      <c r="D537" s="134">
        <f>'[1]Publikime AL'!D664</f>
        <v>673.59</v>
      </c>
      <c r="E537" s="134">
        <f>'[1]Publikime AL'!E664</f>
        <v>13.012612147777304</v>
      </c>
      <c r="I537" s="12"/>
    </row>
    <row r="538" spans="1:9" x14ac:dyDescent="0.25">
      <c r="A538" s="10"/>
      <c r="C538" s="133">
        <v>54</v>
      </c>
      <c r="D538" s="134">
        <f>'[1]Publikime AL'!D665</f>
        <v>701.38</v>
      </c>
      <c r="E538" s="134">
        <f>'[1]Publikime AL'!E665</f>
        <v>13.915611757777469</v>
      </c>
      <c r="I538" s="12"/>
    </row>
    <row r="539" spans="1:9" x14ac:dyDescent="0.25">
      <c r="A539" s="10"/>
      <c r="C539" s="133">
        <v>55</v>
      </c>
      <c r="D539" s="134">
        <f>'[1]Publikime AL'!D666</f>
        <v>786.72</v>
      </c>
      <c r="E539" s="134">
        <f>'[1]Publikime AL'!E666</f>
        <v>13.191457407777989</v>
      </c>
      <c r="I539" s="12"/>
    </row>
    <row r="540" spans="1:9" x14ac:dyDescent="0.25">
      <c r="A540" s="10"/>
      <c r="C540" s="133">
        <v>56</v>
      </c>
      <c r="D540" s="134">
        <f>'[1]Publikime AL'!D667</f>
        <v>900.17</v>
      </c>
      <c r="E540" s="134">
        <f>'[1]Publikime AL'!E667</f>
        <v>14.968786737778146</v>
      </c>
      <c r="I540" s="12"/>
    </row>
    <row r="541" spans="1:9" x14ac:dyDescent="0.25">
      <c r="A541" s="10"/>
      <c r="C541" s="133">
        <v>57</v>
      </c>
      <c r="D541" s="134">
        <f>'[1]Publikime AL'!D668</f>
        <v>981.61</v>
      </c>
      <c r="E541" s="134">
        <f>'[1]Publikime AL'!E668</f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f>'[1]Publikime AL'!D669</f>
        <v>1029.72</v>
      </c>
      <c r="E542" s="134">
        <f>'[1]Publikime AL'!E669</f>
        <v>24.940147047777828</v>
      </c>
      <c r="I542" s="12"/>
    </row>
    <row r="543" spans="1:9" x14ac:dyDescent="0.25">
      <c r="A543" s="10"/>
      <c r="C543" s="133">
        <v>59</v>
      </c>
      <c r="D543" s="134">
        <f>'[1]Publikime AL'!D670</f>
        <v>1097.42</v>
      </c>
      <c r="E543" s="134">
        <f>'[1]Publikime AL'!E670</f>
        <v>29.961033877778618</v>
      </c>
      <c r="I543" s="12"/>
    </row>
    <row r="544" spans="1:9" x14ac:dyDescent="0.25">
      <c r="A544" s="10"/>
      <c r="C544" s="133">
        <v>60</v>
      </c>
      <c r="D544" s="134">
        <f>'[1]Publikime AL'!D671</f>
        <v>1132.95</v>
      </c>
      <c r="E544" s="134">
        <f>'[1]Publikime AL'!E671</f>
        <v>31.175900977777928</v>
      </c>
      <c r="I544" s="12"/>
    </row>
    <row r="545" spans="1:9" x14ac:dyDescent="0.25">
      <c r="A545" s="10"/>
      <c r="C545" s="133">
        <v>61</v>
      </c>
      <c r="D545" s="134">
        <f>'[1]Publikime AL'!D672</f>
        <v>1183.5899999999999</v>
      </c>
      <c r="E545" s="134">
        <f>'[1]Publikime AL'!E672</f>
        <v>28.966433147778162</v>
      </c>
      <c r="I545" s="12"/>
    </row>
    <row r="546" spans="1:9" x14ac:dyDescent="0.25">
      <c r="A546" s="10"/>
      <c r="C546" s="133">
        <v>62</v>
      </c>
      <c r="D546" s="134">
        <f>'[1]Publikime AL'!D673</f>
        <v>1227.31</v>
      </c>
      <c r="E546" s="134">
        <f>'[1]Publikime AL'!E673</f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f>'[1]Publikime AL'!D674</f>
        <v>1246.4000000000001</v>
      </c>
      <c r="E547" s="134">
        <f>'[1]Publikime AL'!E674</f>
        <v>26.622804357778023</v>
      </c>
      <c r="I547" s="12"/>
    </row>
    <row r="548" spans="1:9" x14ac:dyDescent="0.25">
      <c r="A548" s="10"/>
      <c r="C548" s="133">
        <v>64</v>
      </c>
      <c r="D548" s="134">
        <f>'[1]Publikime AL'!D675</f>
        <v>1290.0999999999999</v>
      </c>
      <c r="E548" s="134">
        <f>'[1]Publikime AL'!E675</f>
        <v>24.276563367778408</v>
      </c>
      <c r="I548" s="12"/>
    </row>
    <row r="549" spans="1:9" x14ac:dyDescent="0.25">
      <c r="A549" s="10"/>
      <c r="C549" s="133">
        <v>65</v>
      </c>
      <c r="D549" s="134">
        <f>'[1]Publikime AL'!D676</f>
        <v>1298.3599999999999</v>
      </c>
      <c r="E549" s="134">
        <f>'[1]Publikime AL'!E676</f>
        <v>23.342045567777632</v>
      </c>
      <c r="I549" s="12"/>
    </row>
    <row r="550" spans="1:9" x14ac:dyDescent="0.25">
      <c r="A550" s="10"/>
      <c r="C550" s="133">
        <v>66</v>
      </c>
      <c r="D550" s="134">
        <f>'[1]Publikime AL'!D677</f>
        <v>1347.59</v>
      </c>
      <c r="E550" s="134">
        <f>'[1]Publikime AL'!E677</f>
        <v>24.995518737777729</v>
      </c>
      <c r="I550" s="12"/>
    </row>
    <row r="551" spans="1:9" x14ac:dyDescent="0.25">
      <c r="A551" s="10"/>
      <c r="C551" s="133">
        <v>67</v>
      </c>
      <c r="D551" s="134">
        <f>'[1]Publikime AL'!D678</f>
        <v>1373.54</v>
      </c>
      <c r="E551" s="134">
        <f>'[1]Publikime AL'!E678</f>
        <v>24.797844587778172</v>
      </c>
      <c r="I551" s="12"/>
    </row>
    <row r="552" spans="1:9" x14ac:dyDescent="0.25">
      <c r="A552" s="10"/>
      <c r="C552" s="133">
        <v>68</v>
      </c>
      <c r="D552" s="134">
        <f>'[1]Publikime AL'!D679</f>
        <v>1327.33</v>
      </c>
      <c r="E552" s="134">
        <f>'[1]Publikime AL'!E679</f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f>'[1]Publikime AL'!D680</f>
        <v>1342.76</v>
      </c>
      <c r="E553" s="134">
        <f>'[1]Publikime AL'!E680</f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f>'[1]Publikime AL'!D681</f>
        <v>1320.11</v>
      </c>
      <c r="E554" s="134">
        <f>'[1]Publikime AL'!E681</f>
        <v>21.220609287778188</v>
      </c>
      <c r="I554" s="12"/>
    </row>
    <row r="555" spans="1:9" x14ac:dyDescent="0.25">
      <c r="A555" s="10"/>
      <c r="C555" s="133">
        <v>71</v>
      </c>
      <c r="D555" s="134">
        <f>'[1]Publikime AL'!D682</f>
        <v>1178.76</v>
      </c>
      <c r="E555" s="134">
        <f>'[1]Publikime AL'!E682</f>
        <v>18.75652155777766</v>
      </c>
      <c r="I555" s="12"/>
    </row>
    <row r="556" spans="1:9" x14ac:dyDescent="0.25">
      <c r="A556" s="10"/>
      <c r="C556" s="133">
        <v>72</v>
      </c>
      <c r="D556" s="134">
        <f>'[1]Publikime AL'!D683</f>
        <v>1039.1500000000001</v>
      </c>
      <c r="E556" s="134">
        <f>'[1]Publikime AL'!E683</f>
        <v>23.20668457777856</v>
      </c>
      <c r="I556" s="12"/>
    </row>
    <row r="557" spans="1:9" x14ac:dyDescent="0.25">
      <c r="A557" s="10"/>
      <c r="C557" s="133">
        <v>73</v>
      </c>
      <c r="D557" s="134">
        <f>'[1]Publikime AL'!D684</f>
        <v>852.68</v>
      </c>
      <c r="E557" s="134">
        <f>'[1]Publikime AL'!E684</f>
        <v>19.576421227777928</v>
      </c>
      <c r="I557" s="12"/>
    </row>
    <row r="558" spans="1:9" x14ac:dyDescent="0.25">
      <c r="A558" s="10"/>
      <c r="C558" s="133">
        <v>74</v>
      </c>
      <c r="D558" s="134">
        <f>'[1]Publikime AL'!D685</f>
        <v>769.05</v>
      </c>
      <c r="E558" s="134">
        <f>'[1]Publikime AL'!E685</f>
        <v>18.090989077777976</v>
      </c>
      <c r="I558" s="12"/>
    </row>
    <row r="559" spans="1:9" x14ac:dyDescent="0.25">
      <c r="A559" s="10"/>
      <c r="C559" s="133">
        <v>75</v>
      </c>
      <c r="D559" s="134">
        <f>'[1]Publikime AL'!D686</f>
        <v>719.22</v>
      </c>
      <c r="E559" s="134">
        <f>'[1]Publikime AL'!E686</f>
        <v>18.621703207777955</v>
      </c>
      <c r="I559" s="12"/>
    </row>
    <row r="560" spans="1:9" x14ac:dyDescent="0.25">
      <c r="A560" s="10"/>
      <c r="C560" s="133">
        <v>76</v>
      </c>
      <c r="D560" s="134">
        <f>'[1]Publikime AL'!D687</f>
        <v>688.31</v>
      </c>
      <c r="E560" s="134">
        <f>'[1]Publikime AL'!E687</f>
        <v>15.311881217778023</v>
      </c>
      <c r="I560" s="12"/>
    </row>
    <row r="561" spans="1:9" x14ac:dyDescent="0.25">
      <c r="A561" s="10"/>
      <c r="C561" s="133">
        <v>77</v>
      </c>
      <c r="D561" s="134">
        <f>'[1]Publikime AL'!D688</f>
        <v>687.33</v>
      </c>
      <c r="E561" s="134">
        <f>'[1]Publikime AL'!E688</f>
        <v>16.123409997777799</v>
      </c>
      <c r="I561" s="12"/>
    </row>
    <row r="562" spans="1:9" x14ac:dyDescent="0.25">
      <c r="A562" s="10"/>
      <c r="C562" s="133">
        <v>78</v>
      </c>
      <c r="D562" s="134">
        <f>'[1]Publikime AL'!D689</f>
        <v>713.99</v>
      </c>
      <c r="E562" s="134">
        <f>'[1]Publikime AL'!E689</f>
        <v>15.270732017777505</v>
      </c>
      <c r="I562" s="12"/>
    </row>
    <row r="563" spans="1:9" x14ac:dyDescent="0.25">
      <c r="A563" s="10"/>
      <c r="C563" s="133">
        <v>79</v>
      </c>
      <c r="D563" s="134">
        <f>'[1]Publikime AL'!D690</f>
        <v>802.28</v>
      </c>
      <c r="E563" s="134">
        <f>'[1]Publikime AL'!E690</f>
        <v>13.929313877777759</v>
      </c>
      <c r="I563" s="12"/>
    </row>
    <row r="564" spans="1:9" x14ac:dyDescent="0.25">
      <c r="A564" s="10"/>
      <c r="C564" s="133">
        <v>80</v>
      </c>
      <c r="D564" s="134">
        <f>'[1]Publikime AL'!D691</f>
        <v>892.78</v>
      </c>
      <c r="E564" s="134">
        <f>'[1]Publikime AL'!E691</f>
        <v>14.141918507777973</v>
      </c>
      <c r="I564" s="12"/>
    </row>
    <row r="565" spans="1:9" x14ac:dyDescent="0.25">
      <c r="A565" s="10"/>
      <c r="C565" s="133">
        <v>81</v>
      </c>
      <c r="D565" s="134">
        <f>'[1]Publikime AL'!D692</f>
        <v>993.14</v>
      </c>
      <c r="E565" s="134">
        <f>'[1]Publikime AL'!E692</f>
        <v>14.754413397777967</v>
      </c>
      <c r="I565" s="12"/>
    </row>
    <row r="566" spans="1:9" x14ac:dyDescent="0.25">
      <c r="A566" s="10"/>
      <c r="C566" s="133">
        <v>82</v>
      </c>
      <c r="D566" s="134">
        <f>'[1]Publikime AL'!D693</f>
        <v>1046.03</v>
      </c>
      <c r="E566" s="134">
        <f>'[1]Publikime AL'!E693</f>
        <v>21.087304567778119</v>
      </c>
      <c r="I566" s="12"/>
    </row>
    <row r="567" spans="1:9" x14ac:dyDescent="0.25">
      <c r="A567" s="10"/>
      <c r="C567" s="133">
        <v>83</v>
      </c>
      <c r="D567" s="134">
        <f>'[1]Publikime AL'!D694</f>
        <v>1123.6500000000001</v>
      </c>
      <c r="E567" s="134">
        <f>'[1]Publikime AL'!E694</f>
        <v>27.230332347778585</v>
      </c>
      <c r="I567" s="12"/>
    </row>
    <row r="568" spans="1:9" x14ac:dyDescent="0.25">
      <c r="A568" s="10"/>
      <c r="C568" s="133">
        <v>84</v>
      </c>
      <c r="D568" s="134">
        <f>'[1]Publikime AL'!D695</f>
        <v>1195.24</v>
      </c>
      <c r="E568" s="134">
        <f>'[1]Publikime AL'!E695</f>
        <v>26.988881807777489</v>
      </c>
      <c r="I568" s="12"/>
    </row>
    <row r="569" spans="1:9" x14ac:dyDescent="0.25">
      <c r="A569" s="10"/>
      <c r="C569" s="133">
        <v>85</v>
      </c>
      <c r="D569" s="134">
        <f>'[1]Publikime AL'!D696</f>
        <v>1248.94</v>
      </c>
      <c r="E569" s="134">
        <f>'[1]Publikime AL'!E696</f>
        <v>21.070521837777505</v>
      </c>
      <c r="I569" s="12"/>
    </row>
    <row r="570" spans="1:9" x14ac:dyDescent="0.25">
      <c r="A570" s="10"/>
      <c r="C570" s="133">
        <v>86</v>
      </c>
      <c r="D570" s="134">
        <f>'[1]Publikime AL'!D697</f>
        <v>1284.31</v>
      </c>
      <c r="E570" s="134">
        <f>'[1]Publikime AL'!E697</f>
        <v>21.439452957778485</v>
      </c>
      <c r="I570" s="12"/>
    </row>
    <row r="571" spans="1:9" x14ac:dyDescent="0.25">
      <c r="A571" s="10"/>
      <c r="C571" s="133">
        <v>87</v>
      </c>
      <c r="D571" s="134">
        <f>'[1]Publikime AL'!D698</f>
        <v>1277.97</v>
      </c>
      <c r="E571" s="134">
        <f>'[1]Publikime AL'!E698</f>
        <v>21.424484417777876</v>
      </c>
      <c r="I571" s="12"/>
    </row>
    <row r="572" spans="1:9" x14ac:dyDescent="0.25">
      <c r="A572" s="10"/>
      <c r="C572" s="133">
        <v>88</v>
      </c>
      <c r="D572" s="134">
        <f>'[1]Publikime AL'!D699</f>
        <v>1270.31</v>
      </c>
      <c r="E572" s="134">
        <f>'[1]Publikime AL'!E699</f>
        <v>19.940235777777616</v>
      </c>
      <c r="I572" s="12"/>
    </row>
    <row r="573" spans="1:9" x14ac:dyDescent="0.25">
      <c r="A573" s="10"/>
      <c r="C573" s="133">
        <v>89</v>
      </c>
      <c r="D573" s="134">
        <f>'[1]Publikime AL'!D700</f>
        <v>1279.26</v>
      </c>
      <c r="E573" s="134">
        <f>'[1]Publikime AL'!E700</f>
        <v>21.849656927777232</v>
      </c>
      <c r="I573" s="12"/>
    </row>
    <row r="574" spans="1:9" x14ac:dyDescent="0.25">
      <c r="A574" s="10"/>
      <c r="C574" s="133">
        <v>90</v>
      </c>
      <c r="D574" s="134">
        <f>'[1]Publikime AL'!D701</f>
        <v>1325.84</v>
      </c>
      <c r="E574" s="134">
        <f>'[1]Publikime AL'!E701</f>
        <v>27.825158477777677</v>
      </c>
      <c r="I574" s="12"/>
    </row>
    <row r="575" spans="1:9" x14ac:dyDescent="0.25">
      <c r="A575" s="10"/>
      <c r="C575" s="133">
        <v>91</v>
      </c>
      <c r="D575" s="134">
        <f>'[1]Publikime AL'!D702</f>
        <v>1326.12</v>
      </c>
      <c r="E575" s="134">
        <f>'[1]Publikime AL'!E702</f>
        <v>25.177097527778187</v>
      </c>
      <c r="I575" s="12"/>
    </row>
    <row r="576" spans="1:9" x14ac:dyDescent="0.25">
      <c r="A576" s="10"/>
      <c r="C576" s="133">
        <v>92</v>
      </c>
      <c r="D576" s="134">
        <f>'[1]Publikime AL'!D703</f>
        <v>1373.04</v>
      </c>
      <c r="E576" s="134">
        <f>'[1]Publikime AL'!E703</f>
        <v>23.311848067777873</v>
      </c>
      <c r="I576" s="12"/>
    </row>
    <row r="577" spans="1:9" x14ac:dyDescent="0.25">
      <c r="A577" s="10"/>
      <c r="C577" s="133">
        <v>93</v>
      </c>
      <c r="D577" s="134">
        <f>'[1]Publikime AL'!D704</f>
        <v>1374.48</v>
      </c>
      <c r="E577" s="134">
        <f>'[1]Publikime AL'!E704</f>
        <v>22.988360467777056</v>
      </c>
      <c r="I577" s="12"/>
    </row>
    <row r="578" spans="1:9" x14ac:dyDescent="0.25">
      <c r="A578" s="10"/>
      <c r="C578" s="133">
        <v>94</v>
      </c>
      <c r="D578" s="134">
        <f>'[1]Publikime AL'!D705</f>
        <v>1332.72</v>
      </c>
      <c r="E578" s="134">
        <f>'[1]Publikime AL'!E705</f>
        <v>21.980782937776894</v>
      </c>
      <c r="I578" s="12"/>
    </row>
    <row r="579" spans="1:9" x14ac:dyDescent="0.25">
      <c r="A579" s="10"/>
      <c r="C579" s="133">
        <v>95</v>
      </c>
      <c r="D579" s="134">
        <f>'[1]Publikime AL'!D706</f>
        <v>1197.72</v>
      </c>
      <c r="E579" s="134">
        <f>'[1]Publikime AL'!E706</f>
        <v>18.690110517777839</v>
      </c>
      <c r="I579" s="12"/>
    </row>
    <row r="580" spans="1:9" x14ac:dyDescent="0.25">
      <c r="A580" s="10"/>
      <c r="C580" s="133">
        <v>96</v>
      </c>
      <c r="D580" s="134">
        <f>'[1]Publikime AL'!D707</f>
        <v>1051.67</v>
      </c>
      <c r="E580" s="134">
        <f>'[1]Publikime AL'!E707</f>
        <v>22.229033857777381</v>
      </c>
      <c r="I580" s="12"/>
    </row>
    <row r="581" spans="1:9" x14ac:dyDescent="0.25">
      <c r="A581" s="10"/>
      <c r="C581" s="133">
        <v>97</v>
      </c>
      <c r="D581" s="134">
        <f>'[1]Publikime AL'!D708</f>
        <v>918.66</v>
      </c>
      <c r="E581" s="134">
        <f>'[1]Publikime AL'!E708</f>
        <v>18.435866887778047</v>
      </c>
      <c r="I581" s="12"/>
    </row>
    <row r="582" spans="1:9" x14ac:dyDescent="0.25">
      <c r="A582" s="10"/>
      <c r="C582" s="133">
        <v>98</v>
      </c>
      <c r="D582" s="134">
        <f>'[1]Publikime AL'!D709</f>
        <v>839.73</v>
      </c>
      <c r="E582" s="134">
        <f>'[1]Publikime AL'!E709</f>
        <v>18.6514001377775</v>
      </c>
      <c r="I582" s="12"/>
    </row>
    <row r="583" spans="1:9" x14ac:dyDescent="0.25">
      <c r="A583" s="10"/>
      <c r="C583" s="133">
        <v>99</v>
      </c>
      <c r="D583" s="134">
        <f>'[1]Publikime AL'!D710</f>
        <v>779.51</v>
      </c>
      <c r="E583" s="134">
        <f>'[1]Publikime AL'!E710</f>
        <v>18.284869887778086</v>
      </c>
      <c r="I583" s="12"/>
    </row>
    <row r="584" spans="1:9" x14ac:dyDescent="0.25">
      <c r="A584" s="10"/>
      <c r="C584" s="133">
        <v>100</v>
      </c>
      <c r="D584" s="134">
        <f>'[1]Publikime AL'!D711</f>
        <v>759.19</v>
      </c>
      <c r="E584" s="134">
        <f>'[1]Publikime AL'!E711</f>
        <v>22.28215443777799</v>
      </c>
      <c r="I584" s="12"/>
    </row>
    <row r="585" spans="1:9" x14ac:dyDescent="0.25">
      <c r="A585" s="10"/>
      <c r="C585" s="133">
        <v>101</v>
      </c>
      <c r="D585" s="134">
        <f>'[1]Publikime AL'!D712</f>
        <v>753.38</v>
      </c>
      <c r="E585" s="134">
        <f>'[1]Publikime AL'!E712</f>
        <v>20.147573977777711</v>
      </c>
      <c r="I585" s="12"/>
    </row>
    <row r="586" spans="1:9" x14ac:dyDescent="0.25">
      <c r="A586" s="10"/>
      <c r="C586" s="133">
        <v>102</v>
      </c>
      <c r="D586" s="134">
        <f>'[1]Publikime AL'!D713</f>
        <v>770.17</v>
      </c>
      <c r="E586" s="134">
        <f>'[1]Publikime AL'!E713</f>
        <v>18.314729717777709</v>
      </c>
      <c r="I586" s="12"/>
    </row>
    <row r="587" spans="1:9" x14ac:dyDescent="0.25">
      <c r="A587" s="10"/>
      <c r="C587" s="133">
        <v>103</v>
      </c>
      <c r="D587" s="134">
        <f>'[1]Publikime AL'!D714</f>
        <v>840.61</v>
      </c>
      <c r="E587" s="134">
        <f>'[1]Publikime AL'!E714</f>
        <v>19.160459987777926</v>
      </c>
      <c r="I587" s="12"/>
    </row>
    <row r="588" spans="1:9" x14ac:dyDescent="0.25">
      <c r="A588" s="10"/>
      <c r="C588" s="133">
        <v>104</v>
      </c>
      <c r="D588" s="134">
        <f>'[1]Publikime AL'!D715</f>
        <v>903.56</v>
      </c>
      <c r="E588" s="134">
        <f>'[1]Publikime AL'!E715</f>
        <v>17.376818297777959</v>
      </c>
      <c r="I588" s="12"/>
    </row>
    <row r="589" spans="1:9" x14ac:dyDescent="0.25">
      <c r="A589" s="10"/>
      <c r="C589" s="133">
        <v>105</v>
      </c>
      <c r="D589" s="134">
        <f>'[1]Publikime AL'!D716</f>
        <v>965.06</v>
      </c>
      <c r="E589" s="134">
        <f>'[1]Publikime AL'!E716</f>
        <v>17.125917327777643</v>
      </c>
      <c r="I589" s="12"/>
    </row>
    <row r="590" spans="1:9" x14ac:dyDescent="0.25">
      <c r="A590" s="10"/>
      <c r="C590" s="133">
        <v>106</v>
      </c>
      <c r="D590" s="134">
        <f>'[1]Publikime AL'!D717</f>
        <v>987.84</v>
      </c>
      <c r="E590" s="134">
        <f>'[1]Publikime AL'!E717</f>
        <v>17.337381247777785</v>
      </c>
      <c r="I590" s="12"/>
    </row>
    <row r="591" spans="1:9" x14ac:dyDescent="0.25">
      <c r="A591" s="10"/>
      <c r="C591" s="133">
        <v>107</v>
      </c>
      <c r="D591" s="134">
        <f>'[1]Publikime AL'!D718</f>
        <v>1013.47</v>
      </c>
      <c r="E591" s="134">
        <f>'[1]Publikime AL'!E718</f>
        <v>16.885511177778199</v>
      </c>
      <c r="I591" s="12"/>
    </row>
    <row r="592" spans="1:9" x14ac:dyDescent="0.25">
      <c r="A592" s="10"/>
      <c r="C592" s="133">
        <v>108</v>
      </c>
      <c r="D592" s="134">
        <f>'[1]Publikime AL'!D719</f>
        <v>1040.6500000000001</v>
      </c>
      <c r="E592" s="134">
        <f>'[1]Publikime AL'!E719</f>
        <v>17.904920827777914</v>
      </c>
      <c r="I592" s="12"/>
    </row>
    <row r="593" spans="1:9" x14ac:dyDescent="0.25">
      <c r="A593" s="10"/>
      <c r="C593" s="133">
        <v>109</v>
      </c>
      <c r="D593" s="134">
        <f>'[1]Publikime AL'!D720</f>
        <v>1035.3800000000001</v>
      </c>
      <c r="E593" s="134">
        <f>'[1]Publikime AL'!E720</f>
        <v>18.557312987778232</v>
      </c>
      <c r="I593" s="12"/>
    </row>
    <row r="594" spans="1:9" x14ac:dyDescent="0.25">
      <c r="A594" s="10"/>
      <c r="C594" s="133">
        <v>110</v>
      </c>
      <c r="D594" s="134">
        <f>'[1]Publikime AL'!D721</f>
        <v>1039.0899999999999</v>
      </c>
      <c r="E594" s="134">
        <f>'[1]Publikime AL'!E721</f>
        <v>20.580720827777441</v>
      </c>
      <c r="I594" s="12"/>
    </row>
    <row r="595" spans="1:9" x14ac:dyDescent="0.25">
      <c r="A595" s="10"/>
      <c r="C595" s="133">
        <v>111</v>
      </c>
      <c r="D595" s="134">
        <f>'[1]Publikime AL'!D722</f>
        <v>1026.8900000000001</v>
      </c>
      <c r="E595" s="134">
        <f>'[1]Publikime AL'!E722</f>
        <v>23.686750977776683</v>
      </c>
      <c r="I595" s="12"/>
    </row>
    <row r="596" spans="1:9" x14ac:dyDescent="0.25">
      <c r="A596" s="10"/>
      <c r="C596" s="133">
        <v>112</v>
      </c>
      <c r="D596" s="134">
        <f>'[1]Publikime AL'!D723</f>
        <v>985.22</v>
      </c>
      <c r="E596" s="134">
        <f>'[1]Publikime AL'!E723</f>
        <v>23.1274254877776</v>
      </c>
      <c r="I596" s="12"/>
    </row>
    <row r="597" spans="1:9" x14ac:dyDescent="0.25">
      <c r="A597" s="10"/>
      <c r="C597" s="133">
        <v>113</v>
      </c>
      <c r="D597" s="134">
        <f>'[1]Publikime AL'!D724</f>
        <v>987.77</v>
      </c>
      <c r="E597" s="134">
        <f>'[1]Publikime AL'!E724</f>
        <v>23.306285607777909</v>
      </c>
      <c r="I597" s="12"/>
    </row>
    <row r="598" spans="1:9" x14ac:dyDescent="0.25">
      <c r="A598" s="10"/>
      <c r="C598" s="133">
        <v>114</v>
      </c>
      <c r="D598" s="134">
        <f>'[1]Publikime AL'!D725</f>
        <v>1071.22</v>
      </c>
      <c r="E598" s="134">
        <f>'[1]Publikime AL'!E725</f>
        <v>29.98723435777697</v>
      </c>
      <c r="I598" s="12"/>
    </row>
    <row r="599" spans="1:9" x14ac:dyDescent="0.25">
      <c r="A599" s="10"/>
      <c r="C599" s="133">
        <v>115</v>
      </c>
      <c r="D599" s="134">
        <f>'[1]Publikime AL'!D726</f>
        <v>1132.31</v>
      </c>
      <c r="E599" s="134">
        <f>'[1]Publikime AL'!E726</f>
        <v>25.840555547778195</v>
      </c>
      <c r="I599" s="12"/>
    </row>
    <row r="600" spans="1:9" x14ac:dyDescent="0.25">
      <c r="A600" s="10"/>
      <c r="C600" s="133">
        <v>116</v>
      </c>
      <c r="D600" s="134">
        <f>'[1]Publikime AL'!D727</f>
        <v>1140.4000000000001</v>
      </c>
      <c r="E600" s="134">
        <f>'[1]Publikime AL'!E727</f>
        <v>22.297091527777866</v>
      </c>
      <c r="I600" s="12"/>
    </row>
    <row r="601" spans="1:9" x14ac:dyDescent="0.25">
      <c r="A601" s="10"/>
      <c r="C601" s="133">
        <v>117</v>
      </c>
      <c r="D601" s="134">
        <f>'[1]Publikime AL'!D728</f>
        <v>1165.78</v>
      </c>
      <c r="E601" s="134">
        <f>'[1]Publikime AL'!E728</f>
        <v>21.100061127778872</v>
      </c>
      <c r="I601" s="12"/>
    </row>
    <row r="602" spans="1:9" x14ac:dyDescent="0.25">
      <c r="A602" s="10"/>
      <c r="C602" s="133">
        <v>118</v>
      </c>
      <c r="D602" s="134">
        <f>'[1]Publikime AL'!D729</f>
        <v>1159.98</v>
      </c>
      <c r="E602" s="134">
        <f>'[1]Publikime AL'!E729</f>
        <v>23.579508587777582</v>
      </c>
      <c r="I602" s="12"/>
    </row>
    <row r="603" spans="1:9" x14ac:dyDescent="0.25">
      <c r="A603" s="10"/>
      <c r="C603" s="133">
        <v>119</v>
      </c>
      <c r="D603" s="134">
        <f>'[1]Publikime AL'!D730</f>
        <v>1050.68</v>
      </c>
      <c r="E603" s="134">
        <f>'[1]Publikime AL'!E730</f>
        <v>23.126961137778153</v>
      </c>
      <c r="I603" s="12"/>
    </row>
    <row r="604" spans="1:9" x14ac:dyDescent="0.25">
      <c r="A604" s="10"/>
      <c r="C604" s="133">
        <v>120</v>
      </c>
      <c r="D604" s="134">
        <f>'[1]Publikime AL'!D731</f>
        <v>880.66</v>
      </c>
      <c r="E604" s="134">
        <f>'[1]Publikime AL'!E731</f>
        <v>23.148545667778535</v>
      </c>
      <c r="I604" s="12"/>
    </row>
    <row r="605" spans="1:9" x14ac:dyDescent="0.25">
      <c r="A605" s="10"/>
      <c r="C605" s="133">
        <v>121</v>
      </c>
      <c r="D605" s="134">
        <f>'[1]Publikime AL'!D732</f>
        <v>851.15</v>
      </c>
      <c r="E605" s="134">
        <f>'[1]Publikime AL'!E732</f>
        <v>25.739926527777925</v>
      </c>
      <c r="I605" s="12"/>
    </row>
    <row r="606" spans="1:9" x14ac:dyDescent="0.25">
      <c r="A606" s="10"/>
      <c r="C606" s="133">
        <v>122</v>
      </c>
      <c r="D606" s="134">
        <f>'[1]Publikime AL'!D733</f>
        <v>767.51</v>
      </c>
      <c r="E606" s="134">
        <f>'[1]Publikime AL'!E733</f>
        <v>21.809978177778135</v>
      </c>
      <c r="I606" s="12"/>
    </row>
    <row r="607" spans="1:9" x14ac:dyDescent="0.25">
      <c r="A607" s="10"/>
      <c r="C607" s="133">
        <v>123</v>
      </c>
      <c r="D607" s="134">
        <f>'[1]Publikime AL'!D734</f>
        <v>716.29</v>
      </c>
      <c r="E607" s="134">
        <f>'[1]Publikime AL'!E734</f>
        <v>19.711064927777898</v>
      </c>
      <c r="I607" s="12"/>
    </row>
    <row r="608" spans="1:9" x14ac:dyDescent="0.25">
      <c r="A608" s="10"/>
      <c r="C608" s="133">
        <v>124</v>
      </c>
      <c r="D608" s="134">
        <f>'[1]Publikime AL'!D735</f>
        <v>692.39</v>
      </c>
      <c r="E608" s="134">
        <f>'[1]Publikime AL'!E735</f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f>'[1]Publikime AL'!D736</f>
        <v>687.4</v>
      </c>
      <c r="E609" s="134">
        <f>'[1]Publikime AL'!E736</f>
        <v>16.314620197778254</v>
      </c>
      <c r="I609" s="12"/>
    </row>
    <row r="610" spans="1:9" x14ac:dyDescent="0.25">
      <c r="A610" s="10"/>
      <c r="C610" s="133">
        <v>126</v>
      </c>
      <c r="D610" s="134">
        <f>'[1]Publikime AL'!D737</f>
        <v>714.79</v>
      </c>
      <c r="E610" s="134">
        <f>'[1]Publikime AL'!E737</f>
        <v>18.068224407777848</v>
      </c>
      <c r="I610" s="12"/>
    </row>
    <row r="611" spans="1:9" x14ac:dyDescent="0.25">
      <c r="A611" s="10"/>
      <c r="C611" s="133">
        <v>127</v>
      </c>
      <c r="D611" s="134">
        <f>'[1]Publikime AL'!D738</f>
        <v>807.09</v>
      </c>
      <c r="E611" s="134">
        <f>'[1]Publikime AL'!E738</f>
        <v>17.557579517777754</v>
      </c>
      <c r="I611" s="12"/>
    </row>
    <row r="612" spans="1:9" x14ac:dyDescent="0.25">
      <c r="A612" s="10"/>
      <c r="C612" s="133">
        <v>128</v>
      </c>
      <c r="D612" s="134">
        <f>'[1]Publikime AL'!D739</f>
        <v>923.38</v>
      </c>
      <c r="E612" s="134">
        <f>'[1]Publikime AL'!E739</f>
        <v>15.603101557777222</v>
      </c>
      <c r="I612" s="12"/>
    </row>
    <row r="613" spans="1:9" x14ac:dyDescent="0.25">
      <c r="A613" s="10"/>
      <c r="C613" s="133">
        <v>129</v>
      </c>
      <c r="D613" s="134">
        <f>'[1]Publikime AL'!D740</f>
        <v>1021.58</v>
      </c>
      <c r="E613" s="134">
        <f>'[1]Publikime AL'!E740</f>
        <v>17.116966357777756</v>
      </c>
      <c r="I613" s="12"/>
    </row>
    <row r="614" spans="1:9" x14ac:dyDescent="0.25">
      <c r="A614" s="10"/>
      <c r="C614" s="133">
        <v>130</v>
      </c>
      <c r="D614" s="134">
        <f>'[1]Publikime AL'!D741</f>
        <v>1051.72</v>
      </c>
      <c r="E614" s="134">
        <f>'[1]Publikime AL'!E741</f>
        <v>19.254146857777641</v>
      </c>
      <c r="I614" s="12"/>
    </row>
    <row r="615" spans="1:9" x14ac:dyDescent="0.25">
      <c r="A615" s="10"/>
      <c r="C615" s="133">
        <v>131</v>
      </c>
      <c r="D615" s="134">
        <f>'[1]Publikime AL'!D742</f>
        <v>972.92</v>
      </c>
      <c r="E615" s="134">
        <f>'[1]Publikime AL'!E742</f>
        <v>19.586186137777304</v>
      </c>
      <c r="I615" s="12"/>
    </row>
    <row r="616" spans="1:9" x14ac:dyDescent="0.25">
      <c r="A616" s="10"/>
      <c r="C616" s="133">
        <v>132</v>
      </c>
      <c r="D616" s="134">
        <f>'[1]Publikime AL'!D743</f>
        <v>1029.06</v>
      </c>
      <c r="E616" s="134">
        <f>'[1]Publikime AL'!E743</f>
        <v>20.043906497778153</v>
      </c>
      <c r="I616" s="12"/>
    </row>
    <row r="617" spans="1:9" x14ac:dyDescent="0.25">
      <c r="A617" s="10"/>
      <c r="C617" s="133">
        <v>133</v>
      </c>
      <c r="D617" s="134">
        <f>'[1]Publikime AL'!D744</f>
        <v>1029.45</v>
      </c>
      <c r="E617" s="134">
        <f>'[1]Publikime AL'!E744</f>
        <v>21.096440907777378</v>
      </c>
      <c r="I617" s="12"/>
    </row>
    <row r="618" spans="1:9" x14ac:dyDescent="0.25">
      <c r="A618" s="10"/>
      <c r="C618" s="133">
        <v>134</v>
      </c>
      <c r="D618" s="134">
        <f>'[1]Publikime AL'!D745</f>
        <v>1060.68</v>
      </c>
      <c r="E618" s="134">
        <f>'[1]Publikime AL'!E745</f>
        <v>23.744992027777243</v>
      </c>
      <c r="I618" s="12"/>
    </row>
    <row r="619" spans="1:9" x14ac:dyDescent="0.25">
      <c r="A619" s="10"/>
      <c r="C619" s="133">
        <v>135</v>
      </c>
      <c r="D619" s="134">
        <f>'[1]Publikime AL'!D746</f>
        <v>1057.0899999999999</v>
      </c>
      <c r="E619" s="134">
        <f>'[1]Publikime AL'!E746</f>
        <v>24.932722267778217</v>
      </c>
      <c r="I619" s="12"/>
    </row>
    <row r="620" spans="1:9" x14ac:dyDescent="0.25">
      <c r="A620" s="10"/>
      <c r="C620" s="133">
        <v>136</v>
      </c>
      <c r="D620" s="134">
        <f>'[1]Publikime AL'!D747</f>
        <v>1035</v>
      </c>
      <c r="E620" s="134">
        <f>'[1]Publikime AL'!E747</f>
        <v>20.724742767777798</v>
      </c>
      <c r="I620" s="12"/>
    </row>
    <row r="621" spans="1:9" x14ac:dyDescent="0.25">
      <c r="A621" s="10"/>
      <c r="C621" s="133">
        <v>137</v>
      </c>
      <c r="D621" s="134">
        <f>'[1]Publikime AL'!D748</f>
        <v>1039.52</v>
      </c>
      <c r="E621" s="134">
        <f>'[1]Publikime AL'!E748</f>
        <v>25.586278527777495</v>
      </c>
      <c r="I621" s="12"/>
    </row>
    <row r="622" spans="1:9" x14ac:dyDescent="0.25">
      <c r="A622" s="10"/>
      <c r="C622" s="133">
        <v>138</v>
      </c>
      <c r="D622" s="134">
        <f>'[1]Publikime AL'!D749</f>
        <v>1088.32</v>
      </c>
      <c r="E622" s="134">
        <f>'[1]Publikime AL'!E749</f>
        <v>37.964911217777399</v>
      </c>
      <c r="I622" s="12"/>
    </row>
    <row r="623" spans="1:9" x14ac:dyDescent="0.25">
      <c r="A623" s="10"/>
      <c r="C623" s="133">
        <v>139</v>
      </c>
      <c r="D623" s="134">
        <f>'[1]Publikime AL'!D750</f>
        <v>1139.74</v>
      </c>
      <c r="E623" s="134">
        <f>'[1]Publikime AL'!E750</f>
        <v>30.536541037778761</v>
      </c>
      <c r="I623" s="12"/>
    </row>
    <row r="624" spans="1:9" x14ac:dyDescent="0.25">
      <c r="A624" s="10"/>
      <c r="C624" s="133">
        <v>140</v>
      </c>
      <c r="D624" s="134">
        <f>'[1]Publikime AL'!D751</f>
        <v>1154.0899999999999</v>
      </c>
      <c r="E624" s="134">
        <f>'[1]Publikime AL'!E751</f>
        <v>24.52908767777808</v>
      </c>
      <c r="I624" s="12"/>
    </row>
    <row r="625" spans="1:9" x14ac:dyDescent="0.25">
      <c r="A625" s="10"/>
      <c r="C625" s="133">
        <v>141</v>
      </c>
      <c r="D625" s="134">
        <f>'[1]Publikime AL'!D752</f>
        <v>1178.02</v>
      </c>
      <c r="E625" s="134">
        <f>'[1]Publikime AL'!E752</f>
        <v>25.153225037777702</v>
      </c>
      <c r="I625" s="12"/>
    </row>
    <row r="626" spans="1:9" x14ac:dyDescent="0.25">
      <c r="A626" s="10"/>
      <c r="C626" s="133">
        <v>142</v>
      </c>
      <c r="D626" s="134">
        <f>'[1]Publikime AL'!D753</f>
        <v>1181.94</v>
      </c>
      <c r="E626" s="134">
        <f>'[1]Publikime AL'!E753</f>
        <v>24.70868683777735</v>
      </c>
      <c r="I626" s="12"/>
    </row>
    <row r="627" spans="1:9" x14ac:dyDescent="0.25">
      <c r="A627" s="10"/>
      <c r="C627" s="133">
        <v>143</v>
      </c>
      <c r="D627" s="134">
        <f>'[1]Publikime AL'!D754</f>
        <v>1086.03</v>
      </c>
      <c r="E627" s="134">
        <f>'[1]Publikime AL'!E754</f>
        <v>27.888748307777632</v>
      </c>
      <c r="I627" s="12"/>
    </row>
    <row r="628" spans="1:9" x14ac:dyDescent="0.25">
      <c r="A628" s="10"/>
      <c r="C628" s="133">
        <v>144</v>
      </c>
      <c r="D628" s="134">
        <f>'[1]Publikime AL'!D755</f>
        <v>893.7</v>
      </c>
      <c r="E628" s="134">
        <f>'[1]Publikime AL'!E755</f>
        <v>22.183206387778455</v>
      </c>
      <c r="I628" s="12"/>
    </row>
    <row r="629" spans="1:9" x14ac:dyDescent="0.25">
      <c r="A629" s="10"/>
      <c r="C629" s="133">
        <v>145</v>
      </c>
      <c r="D629" s="134">
        <f>'[1]Publikime AL'!D756</f>
        <v>754.28</v>
      </c>
      <c r="E629" s="134">
        <f>'[1]Publikime AL'!E756</f>
        <v>23.02795026777801</v>
      </c>
      <c r="I629" s="12"/>
    </row>
    <row r="630" spans="1:9" x14ac:dyDescent="0.25">
      <c r="A630" s="10"/>
      <c r="C630" s="133">
        <v>146</v>
      </c>
      <c r="D630" s="134">
        <f>'[1]Publikime AL'!D757</f>
        <v>688.5</v>
      </c>
      <c r="E630" s="134">
        <f>'[1]Publikime AL'!E757</f>
        <v>19.878172187778091</v>
      </c>
      <c r="I630" s="12"/>
    </row>
    <row r="631" spans="1:9" x14ac:dyDescent="0.25">
      <c r="A631" s="10"/>
      <c r="C631" s="133">
        <v>147</v>
      </c>
      <c r="D631" s="134">
        <f>'[1]Publikime AL'!D758</f>
        <v>641.79999999999995</v>
      </c>
      <c r="E631" s="134">
        <f>'[1]Publikime AL'!E758</f>
        <v>19.186744657777695</v>
      </c>
      <c r="I631" s="12"/>
    </row>
    <row r="632" spans="1:9" x14ac:dyDescent="0.25">
      <c r="A632" s="10"/>
      <c r="C632" s="133">
        <v>148</v>
      </c>
      <c r="D632" s="134">
        <f>'[1]Publikime AL'!D759</f>
        <v>628.28</v>
      </c>
      <c r="E632" s="134">
        <f>'[1]Publikime AL'!E759</f>
        <v>18.727187707777603</v>
      </c>
      <c r="I632" s="12"/>
    </row>
    <row r="633" spans="1:9" x14ac:dyDescent="0.25">
      <c r="A633" s="10"/>
      <c r="C633" s="133">
        <v>149</v>
      </c>
      <c r="D633" s="134">
        <f>'[1]Publikime AL'!D760</f>
        <v>629.54999999999995</v>
      </c>
      <c r="E633" s="134">
        <f>'[1]Publikime AL'!E760</f>
        <v>17.675886307777887</v>
      </c>
      <c r="I633" s="12"/>
    </row>
    <row r="634" spans="1:9" x14ac:dyDescent="0.25">
      <c r="A634" s="10"/>
      <c r="C634" s="133">
        <v>150</v>
      </c>
      <c r="D634" s="134">
        <f>'[1]Publikime AL'!D761</f>
        <v>660.83</v>
      </c>
      <c r="E634" s="134">
        <f>'[1]Publikime AL'!E761</f>
        <v>14.411501217777527</v>
      </c>
      <c r="I634" s="12"/>
    </row>
    <row r="635" spans="1:9" x14ac:dyDescent="0.25">
      <c r="A635" s="10"/>
      <c r="C635" s="133">
        <v>151</v>
      </c>
      <c r="D635" s="134">
        <f>'[1]Publikime AL'!D762</f>
        <v>755.85</v>
      </c>
      <c r="E635" s="134">
        <f>'[1]Publikime AL'!E762</f>
        <v>14.017403747778189</v>
      </c>
      <c r="I635" s="12"/>
    </row>
    <row r="636" spans="1:9" x14ac:dyDescent="0.25">
      <c r="A636" s="10"/>
      <c r="C636" s="133">
        <v>152</v>
      </c>
      <c r="D636" s="134">
        <f>'[1]Publikime AL'!D763</f>
        <v>859.14</v>
      </c>
      <c r="E636" s="134">
        <f>'[1]Publikime AL'!E763</f>
        <v>14.974873457777562</v>
      </c>
      <c r="I636" s="12"/>
    </row>
    <row r="637" spans="1:9" x14ac:dyDescent="0.25">
      <c r="A637" s="10"/>
      <c r="C637" s="133">
        <v>153</v>
      </c>
      <c r="D637" s="134">
        <f>'[1]Publikime AL'!D764</f>
        <v>934.59</v>
      </c>
      <c r="E637" s="134">
        <f>'[1]Publikime AL'!E764</f>
        <v>19.597645317777506</v>
      </c>
      <c r="I637" s="12"/>
    </row>
    <row r="638" spans="1:9" x14ac:dyDescent="0.25">
      <c r="A638" s="10"/>
      <c r="C638" s="133">
        <v>154</v>
      </c>
      <c r="D638" s="134">
        <f>'[1]Publikime AL'!D765</f>
        <v>975.63</v>
      </c>
      <c r="E638" s="134">
        <f>'[1]Publikime AL'!E765</f>
        <v>22.751026047777259</v>
      </c>
      <c r="I638" s="12"/>
    </row>
    <row r="639" spans="1:9" x14ac:dyDescent="0.25">
      <c r="A639" s="10"/>
      <c r="C639" s="133">
        <v>155</v>
      </c>
      <c r="D639" s="134">
        <f>'[1]Publikime AL'!D766</f>
        <v>963.66</v>
      </c>
      <c r="E639" s="134">
        <f>'[1]Publikime AL'!E766</f>
        <v>23.133593507777505</v>
      </c>
      <c r="I639" s="12"/>
    </row>
    <row r="640" spans="1:9" x14ac:dyDescent="0.25">
      <c r="A640" s="10"/>
      <c r="C640" s="133">
        <v>156</v>
      </c>
      <c r="D640" s="134">
        <f>'[1]Publikime AL'!D767</f>
        <v>959.95</v>
      </c>
      <c r="E640" s="134">
        <f>'[1]Publikime AL'!E767</f>
        <v>23.370852097777515</v>
      </c>
      <c r="I640" s="12"/>
    </row>
    <row r="641" spans="1:9" x14ac:dyDescent="0.25">
      <c r="A641" s="10"/>
      <c r="C641" s="133">
        <v>157</v>
      </c>
      <c r="D641" s="134">
        <f>'[1]Publikime AL'!D768</f>
        <v>945.49</v>
      </c>
      <c r="E641" s="134">
        <f>'[1]Publikime AL'!E768</f>
        <v>22.620351397777995</v>
      </c>
      <c r="I641" s="12"/>
    </row>
    <row r="642" spans="1:9" x14ac:dyDescent="0.25">
      <c r="A642" s="10"/>
      <c r="C642" s="133">
        <v>158</v>
      </c>
      <c r="D642" s="134">
        <f>'[1]Publikime AL'!D769</f>
        <v>969.6</v>
      </c>
      <c r="E642" s="134">
        <f>'[1]Publikime AL'!E769</f>
        <v>23.257784667777969</v>
      </c>
      <c r="I642" s="12"/>
    </row>
    <row r="643" spans="1:9" x14ac:dyDescent="0.25">
      <c r="A643" s="10"/>
      <c r="C643" s="133">
        <v>159</v>
      </c>
      <c r="D643" s="134">
        <f>'[1]Publikime AL'!D770</f>
        <v>975.29</v>
      </c>
      <c r="E643" s="134">
        <f>'[1]Publikime AL'!E770</f>
        <v>20.240957657777926</v>
      </c>
      <c r="I643" s="12"/>
    </row>
    <row r="644" spans="1:9" x14ac:dyDescent="0.25">
      <c r="A644" s="10"/>
      <c r="C644" s="133">
        <v>160</v>
      </c>
      <c r="D644" s="134">
        <f>'[1]Publikime AL'!D771</f>
        <v>967.73</v>
      </c>
      <c r="E644" s="134">
        <f>'[1]Publikime AL'!E771</f>
        <v>20.832586557777859</v>
      </c>
      <c r="I644" s="12"/>
    </row>
    <row r="645" spans="1:9" x14ac:dyDescent="0.25">
      <c r="A645" s="10"/>
      <c r="C645" s="133">
        <v>161</v>
      </c>
      <c r="D645" s="134">
        <f>'[1]Publikime AL'!D772</f>
        <v>973.96</v>
      </c>
      <c r="E645" s="134">
        <f>'[1]Publikime AL'!E772</f>
        <v>23.948108417778485</v>
      </c>
      <c r="I645" s="12"/>
    </row>
    <row r="646" spans="1:9" x14ac:dyDescent="0.25">
      <c r="A646" s="10"/>
      <c r="C646" s="133">
        <v>162</v>
      </c>
      <c r="D646" s="134">
        <f>'[1]Publikime AL'!D773</f>
        <v>1003.19</v>
      </c>
      <c r="E646" s="134">
        <f>'[1]Publikime AL'!E773</f>
        <v>31.820772067777625</v>
      </c>
      <c r="I646" s="12"/>
    </row>
    <row r="647" spans="1:9" x14ac:dyDescent="0.25">
      <c r="A647" s="10"/>
      <c r="C647" s="133">
        <v>163</v>
      </c>
      <c r="D647" s="134">
        <f>'[1]Publikime AL'!D774</f>
        <v>1047.93</v>
      </c>
      <c r="E647" s="134">
        <f>'[1]Publikime AL'!E774</f>
        <v>32.549809077777581</v>
      </c>
      <c r="I647" s="12"/>
    </row>
    <row r="648" spans="1:9" x14ac:dyDescent="0.25">
      <c r="A648" s="10"/>
      <c r="C648" s="133">
        <v>164</v>
      </c>
      <c r="D648" s="134">
        <f>'[1]Publikime AL'!D775</f>
        <v>1084.07</v>
      </c>
      <c r="E648" s="134">
        <f>'[1]Publikime AL'!E775</f>
        <v>25.500914737778203</v>
      </c>
      <c r="I648" s="12"/>
    </row>
    <row r="649" spans="1:9" x14ac:dyDescent="0.25">
      <c r="A649" s="10"/>
      <c r="C649" s="133">
        <v>165</v>
      </c>
      <c r="D649" s="134">
        <f>'[1]Publikime AL'!D776</f>
        <v>1109.44</v>
      </c>
      <c r="E649" s="134">
        <f>'[1]Publikime AL'!E776</f>
        <v>25.155743577778139</v>
      </c>
      <c r="I649" s="12"/>
    </row>
    <row r="650" spans="1:9" x14ac:dyDescent="0.25">
      <c r="A650" s="10"/>
      <c r="C650" s="133">
        <v>166</v>
      </c>
      <c r="D650" s="134">
        <f>'[1]Publikime AL'!D777</f>
        <v>1064.3800000000001</v>
      </c>
      <c r="E650" s="134">
        <f>'[1]Publikime AL'!E777</f>
        <v>22.874500057778505</v>
      </c>
      <c r="I650" s="12"/>
    </row>
    <row r="651" spans="1:9" x14ac:dyDescent="0.25">
      <c r="A651" s="10"/>
      <c r="C651" s="133">
        <v>167</v>
      </c>
      <c r="D651" s="134">
        <f>'[1]Publikime AL'!D778</f>
        <v>941.34</v>
      </c>
      <c r="E651" s="134">
        <f>'[1]Publikime AL'!E778</f>
        <v>31.566908107777863</v>
      </c>
      <c r="I651" s="12"/>
    </row>
    <row r="652" spans="1:9" x14ac:dyDescent="0.25">
      <c r="A652" s="10"/>
      <c r="C652" s="135">
        <v>168</v>
      </c>
      <c r="D652" s="134">
        <f>'[1]Publikime AL'!D779</f>
        <v>806.55</v>
      </c>
      <c r="E652" s="134">
        <f>'[1]Publikime AL'!E779</f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f>'[1]Publikime AL'!D812</f>
        <v>22000</v>
      </c>
      <c r="E657" s="141">
        <f>'[1]Publikime AL'!E812</f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f>'[1]Publikime AL'!D813</f>
        <v>21000</v>
      </c>
      <c r="E658" s="141">
        <f>'[1]Publikime AL'!E813</f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f>'[1]Publikime AL'!D814</f>
        <v>20000</v>
      </c>
      <c r="E659" s="141">
        <f>'[1]Publikime AL'!E814</f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f>'[1]Publikime AL'!D815</f>
        <v>19000</v>
      </c>
      <c r="E660" s="141">
        <f>'[1]Publikime AL'!E815</f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f>'[1]Publikime AL'!D816</f>
        <v>19000</v>
      </c>
      <c r="E661" s="141">
        <f>'[1]Publikime AL'!E816</f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f>'[1]Publikime AL'!D817</f>
        <v>19000</v>
      </c>
      <c r="E662" s="141">
        <f>'[1]Publikime AL'!E817</f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f>'[1]Publikime AL'!D818</f>
        <v>20000</v>
      </c>
      <c r="E663" s="141">
        <f>'[1]Publikime AL'!E818</f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f>'[1]Publikime AL'!D819</f>
        <v>20000</v>
      </c>
      <c r="E664" s="141">
        <f>'[1]Publikime AL'!E819</f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f>'[1]Publikime AL'!D820</f>
        <v>19000</v>
      </c>
      <c r="E665" s="141">
        <f>'[1]Publikime AL'!E820</f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f>'[1]Publikime AL'!D821</f>
        <v>20000</v>
      </c>
      <c r="E666" s="141">
        <f>'[1]Publikime AL'!E821</f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f>'[1]Publikime AL'!D822</f>
        <v>21000</v>
      </c>
      <c r="E667" s="141">
        <f>'[1]Publikime AL'!E822</f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f>'[1]Publikime AL'!D823</f>
        <v>22000</v>
      </c>
      <c r="E668" s="141">
        <f>'[1]Publikime AL'!E823</f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tr">
        <f>'[1]W-1'!B217</f>
        <v>28/07/2025</v>
      </c>
      <c r="C672" s="169" t="str">
        <f>'[1]W-1'!C217</f>
        <v>29/07/2025</v>
      </c>
      <c r="D672" s="169" t="str">
        <f>'[1]W-1'!D217</f>
        <v>30/07/2025</v>
      </c>
      <c r="E672" s="169" t="str">
        <f>'[1]W-1'!E217</f>
        <v>31/07/2025</v>
      </c>
      <c r="F672" s="169" t="str">
        <f>'[1]W-1'!F217</f>
        <v>01/08/2025</v>
      </c>
      <c r="G672" s="169" t="str">
        <f>'[1]W-1'!G217</f>
        <v>02/08/2025</v>
      </c>
      <c r="H672" s="169" t="str">
        <f>'[1]W-1'!H217</f>
        <v>02/08/20252</v>
      </c>
      <c r="I672" s="131"/>
    </row>
    <row r="673" spans="1:9" x14ac:dyDescent="0.25">
      <c r="A673" s="20" t="s">
        <v>11</v>
      </c>
      <c r="B673" s="19">
        <f>'[1]W-1'!B218</f>
        <v>11</v>
      </c>
      <c r="C673" s="19">
        <f>'[1]W-1'!C218</f>
        <v>11</v>
      </c>
      <c r="D673" s="19">
        <f>'[1]W-1'!D218</f>
        <v>11</v>
      </c>
      <c r="E673" s="19">
        <f>'[1]W-1'!E218</f>
        <v>11</v>
      </c>
      <c r="F673" s="19">
        <f>'[1]W-1'!F218</f>
        <v>11</v>
      </c>
      <c r="G673" s="19">
        <f>'[1]W-1'!G218</f>
        <v>11</v>
      </c>
      <c r="H673" s="19">
        <f>'[1]W-1'!H218</f>
        <v>11</v>
      </c>
      <c r="I673" s="131"/>
    </row>
    <row r="674" spans="1:9" x14ac:dyDescent="0.25">
      <c r="A674" s="20" t="s">
        <v>12</v>
      </c>
      <c r="B674" s="19">
        <f>'[1]W-1'!B219</f>
        <v>28</v>
      </c>
      <c r="C674" s="19">
        <f>'[1]W-1'!C219</f>
        <v>28</v>
      </c>
      <c r="D674" s="19">
        <f>'[1]W-1'!D219</f>
        <v>28</v>
      </c>
      <c r="E674" s="19">
        <f>'[1]W-1'!E219</f>
        <v>28</v>
      </c>
      <c r="F674" s="19">
        <f>'[1]W-1'!F219</f>
        <v>28</v>
      </c>
      <c r="G674" s="19">
        <f>'[1]W-1'!G219</f>
        <v>28</v>
      </c>
      <c r="H674" s="19">
        <f>'[1]W-1'!H219</f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2025-07-29T07:20:18Z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