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dritan.marku\AppData\Local\Microsoft\Windows\INetCache\Content.Outlook\9P28UTUA\"/>
    </mc:Choice>
  </mc:AlternateContent>
  <xr:revisionPtr revIDLastSave="0" documentId="13_ncr:1_{3855BA73-946A-49E8-A200-691FAF93B3F6}" xr6:coauthVersionLast="47" xr6:coauthVersionMax="47" xr10:uidLastSave="{00000000-0000-0000-0000-000000000000}"/>
  <bookViews>
    <workbookView xWindow="-120" yWindow="-120" windowWidth="29040" windowHeight="15720" xr2:uid="{77BCC034-00AA-4819-A401-75E7A21613BC}"/>
  </bookViews>
  <sheets>
    <sheet name="Publikime AL" sheetId="1" r:id="rId1"/>
    <sheet name="Publikime EN" sheetId="2" r:id="rId2"/>
  </sheets>
  <externalReferences>
    <externalReference r:id="rId3"/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79" i="2" l="1"/>
  <c r="G679" i="2"/>
  <c r="F679" i="2"/>
  <c r="E679" i="2"/>
  <c r="D679" i="2"/>
  <c r="C679" i="2"/>
  <c r="B679" i="2"/>
  <c r="H678" i="2"/>
  <c r="G678" i="2"/>
  <c r="F678" i="2"/>
  <c r="E678" i="2"/>
  <c r="D678" i="2"/>
  <c r="C678" i="2"/>
  <c r="B678" i="2"/>
  <c r="H677" i="2"/>
  <c r="G677" i="2"/>
  <c r="F677" i="2"/>
  <c r="E677" i="2"/>
  <c r="D677" i="2"/>
  <c r="C677" i="2"/>
  <c r="B677" i="2"/>
  <c r="E673" i="2"/>
  <c r="D673" i="2"/>
  <c r="E672" i="2"/>
  <c r="D672" i="2"/>
  <c r="E671" i="2"/>
  <c r="D671" i="2"/>
  <c r="E670" i="2"/>
  <c r="D670" i="2"/>
  <c r="E669" i="2"/>
  <c r="D669" i="2"/>
  <c r="E668" i="2"/>
  <c r="D668" i="2"/>
  <c r="E667" i="2"/>
  <c r="D667" i="2"/>
  <c r="E666" i="2"/>
  <c r="D666" i="2"/>
  <c r="E665" i="2"/>
  <c r="D665" i="2"/>
  <c r="E664" i="2"/>
  <c r="D664" i="2"/>
  <c r="E663" i="2"/>
  <c r="D663" i="2"/>
  <c r="E662" i="2"/>
  <c r="D662" i="2"/>
  <c r="E657" i="2"/>
  <c r="D657" i="2"/>
  <c r="E656" i="2"/>
  <c r="D656" i="2"/>
  <c r="E655" i="2"/>
  <c r="D655" i="2"/>
  <c r="E654" i="2"/>
  <c r="D654" i="2"/>
  <c r="E653" i="2"/>
  <c r="D653" i="2"/>
  <c r="E652" i="2"/>
  <c r="D652" i="2"/>
  <c r="E651" i="2"/>
  <c r="D651" i="2"/>
  <c r="E650" i="2"/>
  <c r="D650" i="2"/>
  <c r="E649" i="2"/>
  <c r="D649" i="2"/>
  <c r="E648" i="2"/>
  <c r="D648" i="2"/>
  <c r="E647" i="2"/>
  <c r="D647" i="2"/>
  <c r="E646" i="2"/>
  <c r="D646" i="2"/>
  <c r="E645" i="2"/>
  <c r="D645" i="2"/>
  <c r="E644" i="2"/>
  <c r="D644" i="2"/>
  <c r="E643" i="2"/>
  <c r="D643" i="2"/>
  <c r="E642" i="2"/>
  <c r="D642" i="2"/>
  <c r="E641" i="2"/>
  <c r="D641" i="2"/>
  <c r="E640" i="2"/>
  <c r="D640" i="2"/>
  <c r="E639" i="2"/>
  <c r="D639" i="2"/>
  <c r="E638" i="2"/>
  <c r="D638" i="2"/>
  <c r="E637" i="2"/>
  <c r="D637" i="2"/>
  <c r="E636" i="2"/>
  <c r="D636" i="2"/>
  <c r="E635" i="2"/>
  <c r="D635" i="2"/>
  <c r="E634" i="2"/>
  <c r="D634" i="2"/>
  <c r="E633" i="2"/>
  <c r="D633" i="2"/>
  <c r="E632" i="2"/>
  <c r="D632" i="2"/>
  <c r="E631" i="2"/>
  <c r="D631" i="2"/>
  <c r="E630" i="2"/>
  <c r="D630" i="2"/>
  <c r="E629" i="2"/>
  <c r="D629" i="2"/>
  <c r="E628" i="2"/>
  <c r="D628" i="2"/>
  <c r="E627" i="2"/>
  <c r="D627" i="2"/>
  <c r="E626" i="2"/>
  <c r="D626" i="2"/>
  <c r="E625" i="2"/>
  <c r="D625" i="2"/>
  <c r="E624" i="2"/>
  <c r="D624" i="2"/>
  <c r="E623" i="2"/>
  <c r="D623" i="2"/>
  <c r="E622" i="2"/>
  <c r="D622" i="2"/>
  <c r="E621" i="2"/>
  <c r="D621" i="2"/>
  <c r="E620" i="2"/>
  <c r="D620" i="2"/>
  <c r="E619" i="2"/>
  <c r="D619" i="2"/>
  <c r="E618" i="2"/>
  <c r="D618" i="2"/>
  <c r="E617" i="2"/>
  <c r="D617" i="2"/>
  <c r="E616" i="2"/>
  <c r="D616" i="2"/>
  <c r="E615" i="2"/>
  <c r="D615" i="2"/>
  <c r="E614" i="2"/>
  <c r="D614" i="2"/>
  <c r="E613" i="2"/>
  <c r="D613" i="2"/>
  <c r="E612" i="2"/>
  <c r="D612" i="2"/>
  <c r="E611" i="2"/>
  <c r="D611" i="2"/>
  <c r="E610" i="2"/>
  <c r="D610" i="2"/>
  <c r="E609" i="2"/>
  <c r="D609" i="2"/>
  <c r="E608" i="2"/>
  <c r="D608" i="2"/>
  <c r="E607" i="2"/>
  <c r="D607" i="2"/>
  <c r="E606" i="2"/>
  <c r="D606" i="2"/>
  <c r="E605" i="2"/>
  <c r="D605" i="2"/>
  <c r="E604" i="2"/>
  <c r="D604" i="2"/>
  <c r="E603" i="2"/>
  <c r="D603" i="2"/>
  <c r="E602" i="2"/>
  <c r="D602" i="2"/>
  <c r="E601" i="2"/>
  <c r="D601" i="2"/>
  <c r="E600" i="2"/>
  <c r="D600" i="2"/>
  <c r="E599" i="2"/>
  <c r="D599" i="2"/>
  <c r="E598" i="2"/>
  <c r="D598" i="2"/>
  <c r="E597" i="2"/>
  <c r="D597" i="2"/>
  <c r="E596" i="2"/>
  <c r="D596" i="2"/>
  <c r="E595" i="2"/>
  <c r="D595" i="2"/>
  <c r="E594" i="2"/>
  <c r="D594" i="2"/>
  <c r="E593" i="2"/>
  <c r="D593" i="2"/>
  <c r="E592" i="2"/>
  <c r="D592" i="2"/>
  <c r="E591" i="2"/>
  <c r="D591" i="2"/>
  <c r="E590" i="2"/>
  <c r="D590" i="2"/>
  <c r="E589" i="2"/>
  <c r="D589" i="2"/>
  <c r="E588" i="2"/>
  <c r="D588" i="2"/>
  <c r="E587" i="2"/>
  <c r="D587" i="2"/>
  <c r="E586" i="2"/>
  <c r="D586" i="2"/>
  <c r="E585" i="2"/>
  <c r="D585" i="2"/>
  <c r="E584" i="2"/>
  <c r="D584" i="2"/>
  <c r="E583" i="2"/>
  <c r="D583" i="2"/>
  <c r="E582" i="2"/>
  <c r="D582" i="2"/>
  <c r="E581" i="2"/>
  <c r="D581" i="2"/>
  <c r="E580" i="2"/>
  <c r="D580" i="2"/>
  <c r="E579" i="2"/>
  <c r="D579" i="2"/>
  <c r="E578" i="2"/>
  <c r="D578" i="2"/>
  <c r="E577" i="2"/>
  <c r="D577" i="2"/>
  <c r="E576" i="2"/>
  <c r="D576" i="2"/>
  <c r="E575" i="2"/>
  <c r="D575" i="2"/>
  <c r="E574" i="2"/>
  <c r="D574" i="2"/>
  <c r="E573" i="2"/>
  <c r="D573" i="2"/>
  <c r="E572" i="2"/>
  <c r="D572" i="2"/>
  <c r="E571" i="2"/>
  <c r="D571" i="2"/>
  <c r="E570" i="2"/>
  <c r="D570" i="2"/>
  <c r="E569" i="2"/>
  <c r="D569" i="2"/>
  <c r="E568" i="2"/>
  <c r="D568" i="2"/>
  <c r="E567" i="2"/>
  <c r="D567" i="2"/>
  <c r="E566" i="2"/>
  <c r="D566" i="2"/>
  <c r="E565" i="2"/>
  <c r="D565" i="2"/>
  <c r="E564" i="2"/>
  <c r="D564" i="2"/>
  <c r="E563" i="2"/>
  <c r="D563" i="2"/>
  <c r="E562" i="2"/>
  <c r="D562" i="2"/>
  <c r="E561" i="2"/>
  <c r="D561" i="2"/>
  <c r="E560" i="2"/>
  <c r="D560" i="2"/>
  <c r="E559" i="2"/>
  <c r="D559" i="2"/>
  <c r="E558" i="2"/>
  <c r="D558" i="2"/>
  <c r="E557" i="2"/>
  <c r="D557" i="2"/>
  <c r="E556" i="2"/>
  <c r="D556" i="2"/>
  <c r="E555" i="2"/>
  <c r="D555" i="2"/>
  <c r="E554" i="2"/>
  <c r="D554" i="2"/>
  <c r="E553" i="2"/>
  <c r="D553" i="2"/>
  <c r="E552" i="2"/>
  <c r="D552" i="2"/>
  <c r="E551" i="2"/>
  <c r="D551" i="2"/>
  <c r="E550" i="2"/>
  <c r="D550" i="2"/>
  <c r="E549" i="2"/>
  <c r="D549" i="2"/>
  <c r="E548" i="2"/>
  <c r="D548" i="2"/>
  <c r="E547" i="2"/>
  <c r="D547" i="2"/>
  <c r="E546" i="2"/>
  <c r="D546" i="2"/>
  <c r="E545" i="2"/>
  <c r="D545" i="2"/>
  <c r="E544" i="2"/>
  <c r="D544" i="2"/>
  <c r="E543" i="2"/>
  <c r="D543" i="2"/>
  <c r="E542" i="2"/>
  <c r="D542" i="2"/>
  <c r="E541" i="2"/>
  <c r="D541" i="2"/>
  <c r="E540" i="2"/>
  <c r="D540" i="2"/>
  <c r="E539" i="2"/>
  <c r="D539" i="2"/>
  <c r="E538" i="2"/>
  <c r="D538" i="2"/>
  <c r="E537" i="2"/>
  <c r="D537" i="2"/>
  <c r="E536" i="2"/>
  <c r="D536" i="2"/>
  <c r="E535" i="2"/>
  <c r="D535" i="2"/>
  <c r="E534" i="2"/>
  <c r="D534" i="2"/>
  <c r="E533" i="2"/>
  <c r="D533" i="2"/>
  <c r="E532" i="2"/>
  <c r="D532" i="2"/>
  <c r="E531" i="2"/>
  <c r="D531" i="2"/>
  <c r="E530" i="2"/>
  <c r="D530" i="2"/>
  <c r="E529" i="2"/>
  <c r="D529" i="2"/>
  <c r="E528" i="2"/>
  <c r="D528" i="2"/>
  <c r="E527" i="2"/>
  <c r="D527" i="2"/>
  <c r="E526" i="2"/>
  <c r="D526" i="2"/>
  <c r="E525" i="2"/>
  <c r="D525" i="2"/>
  <c r="E524" i="2"/>
  <c r="D524" i="2"/>
  <c r="E523" i="2"/>
  <c r="D523" i="2"/>
  <c r="E522" i="2"/>
  <c r="D522" i="2"/>
  <c r="E521" i="2"/>
  <c r="D521" i="2"/>
  <c r="E520" i="2"/>
  <c r="D520" i="2"/>
  <c r="E519" i="2"/>
  <c r="D519" i="2"/>
  <c r="E518" i="2"/>
  <c r="D518" i="2"/>
  <c r="E517" i="2"/>
  <c r="D517" i="2"/>
  <c r="E516" i="2"/>
  <c r="D516" i="2"/>
  <c r="E515" i="2"/>
  <c r="D515" i="2"/>
  <c r="E514" i="2"/>
  <c r="D514" i="2"/>
  <c r="E513" i="2"/>
  <c r="D513" i="2"/>
  <c r="E512" i="2"/>
  <c r="D512" i="2"/>
  <c r="E511" i="2"/>
  <c r="D511" i="2"/>
  <c r="E510" i="2"/>
  <c r="D510" i="2"/>
  <c r="E509" i="2"/>
  <c r="D509" i="2"/>
  <c r="E508" i="2"/>
  <c r="D508" i="2"/>
  <c r="E507" i="2"/>
  <c r="D507" i="2"/>
  <c r="E506" i="2"/>
  <c r="D506" i="2"/>
  <c r="E505" i="2"/>
  <c r="D505" i="2"/>
  <c r="E504" i="2"/>
  <c r="D504" i="2"/>
  <c r="E503" i="2"/>
  <c r="D503" i="2"/>
  <c r="E502" i="2"/>
  <c r="D502" i="2"/>
  <c r="E501" i="2"/>
  <c r="D501" i="2"/>
  <c r="E500" i="2"/>
  <c r="D500" i="2"/>
  <c r="E499" i="2"/>
  <c r="D499" i="2"/>
  <c r="E498" i="2"/>
  <c r="D498" i="2"/>
  <c r="E497" i="2"/>
  <c r="D497" i="2"/>
  <c r="E496" i="2"/>
  <c r="D496" i="2"/>
  <c r="E495" i="2"/>
  <c r="D495" i="2"/>
  <c r="E494" i="2"/>
  <c r="D494" i="2"/>
  <c r="E493" i="2"/>
  <c r="D493" i="2"/>
  <c r="E492" i="2"/>
  <c r="D492" i="2"/>
  <c r="E491" i="2"/>
  <c r="D491" i="2"/>
  <c r="E490" i="2"/>
  <c r="D490" i="2"/>
  <c r="H459" i="2"/>
  <c r="G459" i="2"/>
  <c r="F459" i="2"/>
  <c r="E459" i="2"/>
  <c r="D459" i="2"/>
  <c r="C459" i="2"/>
  <c r="B459" i="2"/>
  <c r="H458" i="2"/>
  <c r="G458" i="2"/>
  <c r="F458" i="2"/>
  <c r="E458" i="2"/>
  <c r="D458" i="2"/>
  <c r="C458" i="2"/>
  <c r="B458" i="2"/>
  <c r="H457" i="2"/>
  <c r="G457" i="2"/>
  <c r="F457" i="2"/>
  <c r="E457" i="2"/>
  <c r="D457" i="2"/>
  <c r="C457" i="2"/>
  <c r="B457" i="2"/>
  <c r="H456" i="2"/>
  <c r="G456" i="2"/>
  <c r="F456" i="2"/>
  <c r="E456" i="2"/>
  <c r="D456" i="2"/>
  <c r="C456" i="2"/>
  <c r="B456" i="2"/>
  <c r="H455" i="2"/>
  <c r="G455" i="2"/>
  <c r="F455" i="2"/>
  <c r="E455" i="2"/>
  <c r="D455" i="2"/>
  <c r="C455" i="2"/>
  <c r="B455" i="2"/>
  <c r="H454" i="2"/>
  <c r="G454" i="2"/>
  <c r="F454" i="2"/>
  <c r="E454" i="2"/>
  <c r="D454" i="2"/>
  <c r="C454" i="2"/>
  <c r="B454" i="2"/>
  <c r="H453" i="2"/>
  <c r="G453" i="2"/>
  <c r="F453" i="2"/>
  <c r="E453" i="2"/>
  <c r="D453" i="2"/>
  <c r="C453" i="2"/>
  <c r="B453" i="2"/>
  <c r="H452" i="2"/>
  <c r="G452" i="2"/>
  <c r="F452" i="2"/>
  <c r="E452" i="2"/>
  <c r="D452" i="2"/>
  <c r="C452" i="2"/>
  <c r="B452" i="2"/>
  <c r="H451" i="2"/>
  <c r="G451" i="2"/>
  <c r="F451" i="2"/>
  <c r="E451" i="2"/>
  <c r="D451" i="2"/>
  <c r="C451" i="2"/>
  <c r="B451" i="2"/>
  <c r="H450" i="2"/>
  <c r="G450" i="2"/>
  <c r="F450" i="2"/>
  <c r="E450" i="2"/>
  <c r="D450" i="2"/>
  <c r="C450" i="2"/>
  <c r="B450" i="2"/>
  <c r="H449" i="2"/>
  <c r="G449" i="2"/>
  <c r="F449" i="2"/>
  <c r="E449" i="2"/>
  <c r="D449" i="2"/>
  <c r="C449" i="2"/>
  <c r="B449" i="2"/>
  <c r="H448" i="2"/>
  <c r="G448" i="2"/>
  <c r="F448" i="2"/>
  <c r="E448" i="2"/>
  <c r="D448" i="2"/>
  <c r="C448" i="2"/>
  <c r="B448" i="2"/>
  <c r="H447" i="2"/>
  <c r="G447" i="2"/>
  <c r="F447" i="2"/>
  <c r="E447" i="2"/>
  <c r="D447" i="2"/>
  <c r="C447" i="2"/>
  <c r="B447" i="2"/>
  <c r="H446" i="2"/>
  <c r="G446" i="2"/>
  <c r="F446" i="2"/>
  <c r="E446" i="2"/>
  <c r="D446" i="2"/>
  <c r="C446" i="2"/>
  <c r="B446" i="2"/>
  <c r="H445" i="2"/>
  <c r="G445" i="2"/>
  <c r="F445" i="2"/>
  <c r="E445" i="2"/>
  <c r="D445" i="2"/>
  <c r="C445" i="2"/>
  <c r="B445" i="2"/>
  <c r="H444" i="2"/>
  <c r="G444" i="2"/>
  <c r="F444" i="2"/>
  <c r="E444" i="2"/>
  <c r="D444" i="2"/>
  <c r="C444" i="2"/>
  <c r="B444" i="2"/>
  <c r="H443" i="2"/>
  <c r="G443" i="2"/>
  <c r="F443" i="2"/>
  <c r="E443" i="2"/>
  <c r="D443" i="2"/>
  <c r="C443" i="2"/>
  <c r="B443" i="2"/>
  <c r="H442" i="2"/>
  <c r="G442" i="2"/>
  <c r="F442" i="2"/>
  <c r="E442" i="2"/>
  <c r="D442" i="2"/>
  <c r="C442" i="2"/>
  <c r="B442" i="2"/>
  <c r="H441" i="2"/>
  <c r="G441" i="2"/>
  <c r="F441" i="2"/>
  <c r="E441" i="2"/>
  <c r="D441" i="2"/>
  <c r="C441" i="2"/>
  <c r="B441" i="2"/>
  <c r="H440" i="2"/>
  <c r="G440" i="2"/>
  <c r="F440" i="2"/>
  <c r="E440" i="2"/>
  <c r="D440" i="2"/>
  <c r="C440" i="2"/>
  <c r="B440" i="2"/>
  <c r="H439" i="2"/>
  <c r="G439" i="2"/>
  <c r="F439" i="2"/>
  <c r="E439" i="2"/>
  <c r="D439" i="2"/>
  <c r="C439" i="2"/>
  <c r="B439" i="2"/>
  <c r="H438" i="2"/>
  <c r="G438" i="2"/>
  <c r="F438" i="2"/>
  <c r="E438" i="2"/>
  <c r="D438" i="2"/>
  <c r="C438" i="2"/>
  <c r="B438" i="2"/>
  <c r="H437" i="2"/>
  <c r="G437" i="2"/>
  <c r="F437" i="2"/>
  <c r="E437" i="2"/>
  <c r="D437" i="2"/>
  <c r="C437" i="2"/>
  <c r="B437" i="2"/>
  <c r="H436" i="2"/>
  <c r="G436" i="2"/>
  <c r="F436" i="2"/>
  <c r="E436" i="2"/>
  <c r="D436" i="2"/>
  <c r="C436" i="2"/>
  <c r="B436" i="2"/>
  <c r="H435" i="2"/>
  <c r="G435" i="2"/>
  <c r="F435" i="2"/>
  <c r="E435" i="2"/>
  <c r="D435" i="2"/>
  <c r="C435" i="2"/>
  <c r="B435" i="2"/>
  <c r="H427" i="2"/>
  <c r="H425" i="2"/>
  <c r="I416" i="2"/>
  <c r="H416" i="2"/>
  <c r="G416" i="2"/>
  <c r="F416" i="2"/>
  <c r="E416" i="2"/>
  <c r="D416" i="2"/>
  <c r="C416" i="2"/>
  <c r="B416" i="2"/>
  <c r="I415" i="2"/>
  <c r="H415" i="2"/>
  <c r="G415" i="2"/>
  <c r="F415" i="2"/>
  <c r="E415" i="2"/>
  <c r="D415" i="2"/>
  <c r="C415" i="2"/>
  <c r="B415" i="2"/>
  <c r="I414" i="2"/>
  <c r="H414" i="2"/>
  <c r="G414" i="2"/>
  <c r="F414" i="2"/>
  <c r="E414" i="2"/>
  <c r="D414" i="2"/>
  <c r="C414" i="2"/>
  <c r="B414" i="2"/>
  <c r="I413" i="2"/>
  <c r="H413" i="2"/>
  <c r="G413" i="2"/>
  <c r="F413" i="2"/>
  <c r="E413" i="2"/>
  <c r="D413" i="2"/>
  <c r="C413" i="2"/>
  <c r="B413" i="2"/>
  <c r="I412" i="2"/>
  <c r="H412" i="2"/>
  <c r="G412" i="2"/>
  <c r="F412" i="2"/>
  <c r="E412" i="2"/>
  <c r="D412" i="2"/>
  <c r="C412" i="2"/>
  <c r="B412" i="2"/>
  <c r="I411" i="2"/>
  <c r="H411" i="2"/>
  <c r="G411" i="2"/>
  <c r="F411" i="2"/>
  <c r="E411" i="2"/>
  <c r="D411" i="2"/>
  <c r="C411" i="2"/>
  <c r="B411" i="2"/>
  <c r="I410" i="2"/>
  <c r="H410" i="2"/>
  <c r="G410" i="2"/>
  <c r="F410" i="2"/>
  <c r="E410" i="2"/>
  <c r="D410" i="2"/>
  <c r="C410" i="2"/>
  <c r="B410" i="2"/>
  <c r="I409" i="2"/>
  <c r="H409" i="2"/>
  <c r="G409" i="2"/>
  <c r="F409" i="2"/>
  <c r="E409" i="2"/>
  <c r="D409" i="2"/>
  <c r="C409" i="2"/>
  <c r="B409" i="2"/>
  <c r="I408" i="2"/>
  <c r="H408" i="2"/>
  <c r="G408" i="2"/>
  <c r="F408" i="2"/>
  <c r="E408" i="2"/>
  <c r="D408" i="2"/>
  <c r="C408" i="2"/>
  <c r="B408" i="2"/>
  <c r="I407" i="2"/>
  <c r="H407" i="2"/>
  <c r="G407" i="2"/>
  <c r="F407" i="2"/>
  <c r="E407" i="2"/>
  <c r="D407" i="2"/>
  <c r="C407" i="2"/>
  <c r="B407" i="2"/>
  <c r="I406" i="2"/>
  <c r="H406" i="2"/>
  <c r="G406" i="2"/>
  <c r="F406" i="2"/>
  <c r="E406" i="2"/>
  <c r="D406" i="2"/>
  <c r="C406" i="2"/>
  <c r="B406" i="2"/>
  <c r="I405" i="2"/>
  <c r="H405" i="2"/>
  <c r="G405" i="2"/>
  <c r="F405" i="2"/>
  <c r="E405" i="2"/>
  <c r="D405" i="2"/>
  <c r="C405" i="2"/>
  <c r="B405" i="2"/>
  <c r="I404" i="2"/>
  <c r="H404" i="2"/>
  <c r="G404" i="2"/>
  <c r="F404" i="2"/>
  <c r="E404" i="2"/>
  <c r="D404" i="2"/>
  <c r="C404" i="2"/>
  <c r="B404" i="2"/>
  <c r="I403" i="2"/>
  <c r="H403" i="2"/>
  <c r="G403" i="2"/>
  <c r="F403" i="2"/>
  <c r="E403" i="2"/>
  <c r="D403" i="2"/>
  <c r="C403" i="2"/>
  <c r="B403" i="2"/>
  <c r="I402" i="2"/>
  <c r="H402" i="2"/>
  <c r="G402" i="2"/>
  <c r="F402" i="2"/>
  <c r="E402" i="2"/>
  <c r="D402" i="2"/>
  <c r="C402" i="2"/>
  <c r="B402" i="2"/>
  <c r="I401" i="2"/>
  <c r="H401" i="2"/>
  <c r="G401" i="2"/>
  <c r="F401" i="2"/>
  <c r="E401" i="2"/>
  <c r="D401" i="2"/>
  <c r="C401" i="2"/>
  <c r="B401" i="2"/>
  <c r="I400" i="2"/>
  <c r="H400" i="2"/>
  <c r="G400" i="2"/>
  <c r="F400" i="2"/>
  <c r="E400" i="2"/>
  <c r="D400" i="2"/>
  <c r="C400" i="2"/>
  <c r="B400" i="2"/>
  <c r="I399" i="2"/>
  <c r="H399" i="2"/>
  <c r="G399" i="2"/>
  <c r="F399" i="2"/>
  <c r="E399" i="2"/>
  <c r="D399" i="2"/>
  <c r="C399" i="2"/>
  <c r="B399" i="2"/>
  <c r="I398" i="2"/>
  <c r="H398" i="2"/>
  <c r="G398" i="2"/>
  <c r="F398" i="2"/>
  <c r="E398" i="2"/>
  <c r="D398" i="2"/>
  <c r="C398" i="2"/>
  <c r="B398" i="2"/>
  <c r="I397" i="2"/>
  <c r="H397" i="2"/>
  <c r="G397" i="2"/>
  <c r="F397" i="2"/>
  <c r="E397" i="2"/>
  <c r="D397" i="2"/>
  <c r="C397" i="2"/>
  <c r="B397" i="2"/>
  <c r="I396" i="2"/>
  <c r="H396" i="2"/>
  <c r="G396" i="2"/>
  <c r="F396" i="2"/>
  <c r="E396" i="2"/>
  <c r="D396" i="2"/>
  <c r="C396" i="2"/>
  <c r="B396" i="2"/>
  <c r="I395" i="2"/>
  <c r="H395" i="2"/>
  <c r="G395" i="2"/>
  <c r="F395" i="2"/>
  <c r="E395" i="2"/>
  <c r="D395" i="2"/>
  <c r="C395" i="2"/>
  <c r="B395" i="2"/>
  <c r="I394" i="2"/>
  <c r="I422" i="2" s="1"/>
  <c r="H394" i="2"/>
  <c r="H422" i="2" s="1"/>
  <c r="G394" i="2"/>
  <c r="G422" i="2" s="1"/>
  <c r="F394" i="2"/>
  <c r="F422" i="2" s="1"/>
  <c r="E394" i="2"/>
  <c r="E422" i="2" s="1"/>
  <c r="D394" i="2"/>
  <c r="D422" i="2" s="1"/>
  <c r="C394" i="2"/>
  <c r="C422" i="2" s="1"/>
  <c r="B394" i="2"/>
  <c r="B422" i="2" s="1"/>
  <c r="I393" i="2"/>
  <c r="H393" i="2"/>
  <c r="G393" i="2"/>
  <c r="F393" i="2"/>
  <c r="E393" i="2"/>
  <c r="D393" i="2"/>
  <c r="C393" i="2"/>
  <c r="B393" i="2"/>
  <c r="E373" i="2"/>
  <c r="E372" i="2"/>
  <c r="E371" i="2"/>
  <c r="E370" i="2"/>
  <c r="E369" i="2"/>
  <c r="E368" i="2"/>
  <c r="E367" i="2"/>
  <c r="E366" i="2"/>
  <c r="E365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G278" i="2"/>
  <c r="F278" i="2"/>
  <c r="E278" i="2"/>
  <c r="D278" i="2"/>
  <c r="C278" i="2"/>
  <c r="B278" i="2"/>
  <c r="G277" i="2"/>
  <c r="F277" i="2"/>
  <c r="E277" i="2"/>
  <c r="D277" i="2"/>
  <c r="C277" i="2"/>
  <c r="B277" i="2"/>
  <c r="G276" i="2"/>
  <c r="F276" i="2"/>
  <c r="E276" i="2"/>
  <c r="D276" i="2"/>
  <c r="C276" i="2"/>
  <c r="B276" i="2"/>
  <c r="G275" i="2"/>
  <c r="F275" i="2"/>
  <c r="E275" i="2"/>
  <c r="D275" i="2"/>
  <c r="C275" i="2"/>
  <c r="B275" i="2"/>
  <c r="G274" i="2"/>
  <c r="F274" i="2"/>
  <c r="E274" i="2"/>
  <c r="D274" i="2"/>
  <c r="C274" i="2"/>
  <c r="B274" i="2"/>
  <c r="G273" i="2"/>
  <c r="F273" i="2"/>
  <c r="E273" i="2"/>
  <c r="D273" i="2"/>
  <c r="C273" i="2"/>
  <c r="B273" i="2"/>
  <c r="G272" i="2"/>
  <c r="F272" i="2"/>
  <c r="E272" i="2"/>
  <c r="D272" i="2"/>
  <c r="C272" i="2"/>
  <c r="B272" i="2"/>
  <c r="G271" i="2"/>
  <c r="F271" i="2"/>
  <c r="E271" i="2"/>
  <c r="D271" i="2"/>
  <c r="C271" i="2"/>
  <c r="B271" i="2"/>
  <c r="G270" i="2"/>
  <c r="F270" i="2"/>
  <c r="E270" i="2"/>
  <c r="D270" i="2"/>
  <c r="C270" i="2"/>
  <c r="B270" i="2"/>
  <c r="G269" i="2"/>
  <c r="F269" i="2"/>
  <c r="E269" i="2"/>
  <c r="D269" i="2"/>
  <c r="C269" i="2"/>
  <c r="B269" i="2"/>
  <c r="G268" i="2"/>
  <c r="F268" i="2"/>
  <c r="E268" i="2"/>
  <c r="D268" i="2"/>
  <c r="C268" i="2"/>
  <c r="B268" i="2"/>
  <c r="G267" i="2"/>
  <c r="F267" i="2"/>
  <c r="E267" i="2"/>
  <c r="D267" i="2"/>
  <c r="C267" i="2"/>
  <c r="B267" i="2"/>
  <c r="G266" i="2"/>
  <c r="F266" i="2"/>
  <c r="E266" i="2"/>
  <c r="D266" i="2"/>
  <c r="C266" i="2"/>
  <c r="B266" i="2"/>
  <c r="G265" i="2"/>
  <c r="F265" i="2"/>
  <c r="E265" i="2"/>
  <c r="D265" i="2"/>
  <c r="C265" i="2"/>
  <c r="B265" i="2"/>
  <c r="G264" i="2"/>
  <c r="F264" i="2"/>
  <c r="E264" i="2"/>
  <c r="D264" i="2"/>
  <c r="C264" i="2"/>
  <c r="B264" i="2"/>
  <c r="G263" i="2"/>
  <c r="F263" i="2"/>
  <c r="E263" i="2"/>
  <c r="D263" i="2"/>
  <c r="C263" i="2"/>
  <c r="B263" i="2"/>
  <c r="G262" i="2"/>
  <c r="F262" i="2"/>
  <c r="E262" i="2"/>
  <c r="D262" i="2"/>
  <c r="C262" i="2"/>
  <c r="B262" i="2"/>
  <c r="G261" i="2"/>
  <c r="F261" i="2"/>
  <c r="E261" i="2"/>
  <c r="D261" i="2"/>
  <c r="C261" i="2"/>
  <c r="B261" i="2"/>
  <c r="G260" i="2"/>
  <c r="F260" i="2"/>
  <c r="E260" i="2"/>
  <c r="D260" i="2"/>
  <c r="C260" i="2"/>
  <c r="B260" i="2"/>
  <c r="G259" i="2"/>
  <c r="F259" i="2"/>
  <c r="E259" i="2"/>
  <c r="D259" i="2"/>
  <c r="C259" i="2"/>
  <c r="B259" i="2"/>
  <c r="G258" i="2"/>
  <c r="F258" i="2"/>
  <c r="E258" i="2"/>
  <c r="D258" i="2"/>
  <c r="C258" i="2"/>
  <c r="B258" i="2"/>
  <c r="G257" i="2"/>
  <c r="F257" i="2"/>
  <c r="E257" i="2"/>
  <c r="D257" i="2"/>
  <c r="C257" i="2"/>
  <c r="B257" i="2"/>
  <c r="G256" i="2"/>
  <c r="F256" i="2"/>
  <c r="E256" i="2"/>
  <c r="D256" i="2"/>
  <c r="C256" i="2"/>
  <c r="B256" i="2"/>
  <c r="G255" i="2"/>
  <c r="F255" i="2"/>
  <c r="E255" i="2"/>
  <c r="D255" i="2"/>
  <c r="C255" i="2"/>
  <c r="B255" i="2"/>
  <c r="E248" i="2"/>
  <c r="E247" i="2"/>
  <c r="E246" i="2"/>
  <c r="E245" i="2"/>
  <c r="E244" i="2"/>
  <c r="E243" i="2"/>
  <c r="E234" i="2"/>
  <c r="E233" i="2"/>
  <c r="E232" i="2"/>
  <c r="E231" i="2"/>
  <c r="E230" i="2"/>
  <c r="E229" i="2"/>
  <c r="E224" i="2"/>
  <c r="E223" i="2"/>
  <c r="E222" i="2"/>
  <c r="E221" i="2"/>
  <c r="E220" i="2"/>
  <c r="E219" i="2"/>
  <c r="E213" i="2"/>
  <c r="E212" i="2"/>
  <c r="E211" i="2"/>
  <c r="E210" i="2"/>
  <c r="E209" i="2"/>
  <c r="E208" i="2"/>
  <c r="E203" i="2"/>
  <c r="E202" i="2"/>
  <c r="E201" i="2"/>
  <c r="E200" i="2"/>
  <c r="E199" i="2"/>
  <c r="E198" i="2"/>
  <c r="E193" i="2"/>
  <c r="E192" i="2"/>
  <c r="E191" i="2"/>
  <c r="E190" i="2"/>
  <c r="E189" i="2"/>
  <c r="E188" i="2"/>
  <c r="E183" i="2"/>
  <c r="E182" i="2"/>
  <c r="E181" i="2"/>
  <c r="E180" i="2"/>
  <c r="E179" i="2"/>
  <c r="E178" i="2"/>
  <c r="E173" i="2"/>
  <c r="E172" i="2"/>
  <c r="E171" i="2"/>
  <c r="E170" i="2"/>
  <c r="E169" i="2"/>
  <c r="E168" i="2"/>
  <c r="E163" i="2"/>
  <c r="E162" i="2"/>
  <c r="E161" i="2"/>
  <c r="E160" i="2"/>
  <c r="E159" i="2"/>
  <c r="E158" i="2"/>
  <c r="G153" i="2"/>
  <c r="F153" i="2"/>
  <c r="E153" i="2"/>
  <c r="D153" i="2"/>
  <c r="C153" i="2"/>
  <c r="B153" i="2"/>
  <c r="G140" i="2"/>
  <c r="F140" i="2"/>
  <c r="E140" i="2"/>
  <c r="D140" i="2"/>
  <c r="C140" i="2"/>
  <c r="B140" i="2"/>
  <c r="G135" i="2"/>
  <c r="F135" i="2"/>
  <c r="E135" i="2"/>
  <c r="D135" i="2"/>
  <c r="C135" i="2"/>
  <c r="B135" i="2"/>
  <c r="G126" i="2"/>
  <c r="F126" i="2"/>
  <c r="E126" i="2"/>
  <c r="D126" i="2"/>
  <c r="C126" i="2"/>
  <c r="B126" i="2"/>
  <c r="F108" i="2"/>
  <c r="E108" i="2"/>
  <c r="D108" i="2"/>
  <c r="F107" i="2"/>
  <c r="E107" i="2"/>
  <c r="D107" i="2"/>
  <c r="F106" i="2"/>
  <c r="E106" i="2"/>
  <c r="D106" i="2"/>
  <c r="F105" i="2"/>
  <c r="E105" i="2"/>
  <c r="D105" i="2"/>
  <c r="F104" i="2"/>
  <c r="E104" i="2"/>
  <c r="D104" i="2"/>
  <c r="F103" i="2"/>
  <c r="E103" i="2"/>
  <c r="D103" i="2"/>
  <c r="F102" i="2"/>
  <c r="E102" i="2"/>
  <c r="D102" i="2"/>
  <c r="F101" i="2"/>
  <c r="E101" i="2"/>
  <c r="D101" i="2"/>
  <c r="F100" i="2"/>
  <c r="E100" i="2"/>
  <c r="D100" i="2"/>
  <c r="F99" i="2"/>
  <c r="E99" i="2"/>
  <c r="D99" i="2"/>
  <c r="F98" i="2"/>
  <c r="E98" i="2"/>
  <c r="D98" i="2"/>
  <c r="F97" i="2"/>
  <c r="E97" i="2"/>
  <c r="D97" i="2"/>
  <c r="F96" i="2"/>
  <c r="E96" i="2"/>
  <c r="D96" i="2"/>
  <c r="F95" i="2"/>
  <c r="E95" i="2"/>
  <c r="D95" i="2"/>
  <c r="F94" i="2"/>
  <c r="E94" i="2"/>
  <c r="D94" i="2"/>
  <c r="F93" i="2"/>
  <c r="E93" i="2"/>
  <c r="D93" i="2"/>
  <c r="F92" i="2"/>
  <c r="E92" i="2"/>
  <c r="D92" i="2"/>
  <c r="F91" i="2"/>
  <c r="E91" i="2"/>
  <c r="D91" i="2"/>
  <c r="F90" i="2"/>
  <c r="E90" i="2"/>
  <c r="D90" i="2"/>
  <c r="F89" i="2"/>
  <c r="E89" i="2"/>
  <c r="D89" i="2"/>
  <c r="F88" i="2"/>
  <c r="E88" i="2"/>
  <c r="D88" i="2"/>
  <c r="F87" i="2"/>
  <c r="E87" i="2"/>
  <c r="D87" i="2"/>
  <c r="F86" i="2"/>
  <c r="E86" i="2"/>
  <c r="D86" i="2"/>
  <c r="F85" i="2"/>
  <c r="E85" i="2"/>
  <c r="D85" i="2"/>
  <c r="C83" i="2"/>
  <c r="H79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E66" i="2"/>
  <c r="D66" i="2"/>
  <c r="E65" i="2"/>
  <c r="D65" i="2"/>
  <c r="E64" i="2"/>
  <c r="D64" i="2"/>
  <c r="E63" i="2"/>
  <c r="D63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C31" i="2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E30" i="2"/>
  <c r="D30" i="2"/>
  <c r="E29" i="2"/>
  <c r="D29" i="2"/>
  <c r="E28" i="2"/>
  <c r="D28" i="2"/>
  <c r="E27" i="2"/>
  <c r="D27" i="2"/>
  <c r="E26" i="2"/>
  <c r="D26" i="2"/>
  <c r="G19" i="2"/>
  <c r="F19" i="2"/>
  <c r="E19" i="2"/>
  <c r="D19" i="2"/>
  <c r="G18" i="2"/>
  <c r="F18" i="2"/>
  <c r="E18" i="2"/>
  <c r="D18" i="2"/>
  <c r="G17" i="2"/>
  <c r="F17" i="2"/>
  <c r="E17" i="2"/>
  <c r="D17" i="2"/>
  <c r="H12" i="2"/>
  <c r="G12" i="2"/>
  <c r="F12" i="2"/>
  <c r="E12" i="2"/>
  <c r="D12" i="2"/>
  <c r="C12" i="2"/>
  <c r="B12" i="2"/>
  <c r="H11" i="2"/>
  <c r="G11" i="2"/>
  <c r="F11" i="2"/>
  <c r="E11" i="2"/>
  <c r="D11" i="2"/>
  <c r="C11" i="2"/>
  <c r="B11" i="2"/>
  <c r="H10" i="2"/>
  <c r="G10" i="2"/>
  <c r="F10" i="2"/>
  <c r="E10" i="2"/>
  <c r="D10" i="2"/>
  <c r="C10" i="2"/>
  <c r="B10" i="2"/>
  <c r="H6" i="2"/>
  <c r="B2" i="2"/>
  <c r="D348" i="2" s="1"/>
  <c r="Z142" i="1"/>
  <c r="Y142" i="1"/>
  <c r="X142" i="1"/>
  <c r="W142" i="1"/>
  <c r="V142" i="1"/>
  <c r="U142" i="1"/>
  <c r="T142" i="1"/>
  <c r="S142" i="1"/>
  <c r="R142" i="1"/>
  <c r="Q142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C142" i="1"/>
  <c r="Z141" i="1"/>
  <c r="Y141" i="1"/>
  <c r="X141" i="1"/>
  <c r="W141" i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C141" i="1"/>
  <c r="Z140" i="1"/>
  <c r="Y140" i="1"/>
  <c r="X140" i="1"/>
  <c r="W140" i="1"/>
  <c r="V140" i="1"/>
  <c r="U140" i="1"/>
  <c r="T140" i="1"/>
  <c r="S140" i="1"/>
  <c r="R140" i="1"/>
  <c r="Q140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C140" i="1"/>
  <c r="Z139" i="1"/>
  <c r="Y139" i="1"/>
  <c r="X139" i="1"/>
  <c r="W139" i="1"/>
  <c r="V139" i="1"/>
  <c r="U139" i="1"/>
  <c r="T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Z138" i="1"/>
  <c r="Y138" i="1"/>
  <c r="X138" i="1"/>
  <c r="W138" i="1"/>
  <c r="V138" i="1"/>
  <c r="U138" i="1"/>
  <c r="T138" i="1"/>
  <c r="S138" i="1"/>
  <c r="R138" i="1"/>
  <c r="Q138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C138" i="1"/>
  <c r="Z137" i="1"/>
  <c r="Y137" i="1"/>
  <c r="X137" i="1"/>
  <c r="W137" i="1"/>
  <c r="V137" i="1"/>
  <c r="U137" i="1"/>
  <c r="T137" i="1"/>
  <c r="S137" i="1"/>
  <c r="R137" i="1"/>
  <c r="Q137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C137" i="1"/>
  <c r="B2" i="1"/>
  <c r="C64" i="1" s="1"/>
  <c r="C24" i="2" l="1"/>
</calcChain>
</file>

<file path=xl/sharedStrings.xml><?xml version="1.0" encoding="utf-8"?>
<sst xmlns="http://schemas.openxmlformats.org/spreadsheetml/2006/main" count="711" uniqueCount="294">
  <si>
    <t>OPERATORI I SISTEMIT TE TRANSMETIMIT</t>
  </si>
  <si>
    <t>Referuar Vendimit Nr.118, Datë 27.07.2017 Mbi Miratimin e Rregullave për publikimin e të Dhënave Bazë të Tregut  të Energjisë Elektrike</t>
  </si>
  <si>
    <t>N/a**</t>
  </si>
  <si>
    <t>Neni 3.2</t>
  </si>
  <si>
    <t>MWh</t>
  </si>
  <si>
    <t>Data</t>
  </si>
  <si>
    <t>Min (MW)</t>
  </si>
  <si>
    <t>Max (MW)</t>
  </si>
  <si>
    <t>Realizimi per diten D+1</t>
  </si>
  <si>
    <t>Ora</t>
  </si>
  <si>
    <t>Prodhimi</t>
  </si>
  <si>
    <t>Shkembimi</t>
  </si>
  <si>
    <t>Ngarkesa</t>
  </si>
  <si>
    <t>Elementi</t>
  </si>
  <si>
    <t>Vendndodhja</t>
  </si>
  <si>
    <t>Arsyeja</t>
  </si>
  <si>
    <t>Kapaciteti I instaluar(MWh)</t>
  </si>
  <si>
    <t>Lloji gjenerimit</t>
  </si>
  <si>
    <t>Periudha</t>
  </si>
  <si>
    <t>Fierze</t>
  </si>
  <si>
    <t>Hidro</t>
  </si>
  <si>
    <t>Koman</t>
  </si>
  <si>
    <t xml:space="preserve">NTC(MW) </t>
  </si>
  <si>
    <t>AL</t>
  </si>
  <si>
    <t>KS</t>
  </si>
  <si>
    <t>GR</t>
  </si>
  <si>
    <t>ME</t>
  </si>
  <si>
    <t>NTC(MW)</t>
  </si>
  <si>
    <t>N/a*</t>
  </si>
  <si>
    <t xml:space="preserve"> Bistrice-Myrtos</t>
  </si>
  <si>
    <t xml:space="preserve"> FIERZE-PRIZREN</t>
  </si>
  <si>
    <t>KOPLIK-PODGORICA</t>
  </si>
  <si>
    <t>KOMAN-KOSOVA</t>
  </si>
  <si>
    <t>TIRANA2-PODGORICE</t>
  </si>
  <si>
    <t>ZEMBLAK-KARDIA</t>
  </si>
  <si>
    <t>400 kV</t>
  </si>
  <si>
    <t>Zemblak - Kardia</t>
  </si>
  <si>
    <t>Koman - Kosova B</t>
  </si>
  <si>
    <t>Koplik - Podgorica1</t>
  </si>
  <si>
    <t>220 kV</t>
  </si>
  <si>
    <t>Fierze - Prizren</t>
  </si>
  <si>
    <t xml:space="preserve"> Fierza</t>
  </si>
  <si>
    <t>Hydro</t>
  </si>
  <si>
    <t xml:space="preserve"> Komani</t>
  </si>
  <si>
    <t xml:space="preserve"> V.Dejës</t>
  </si>
  <si>
    <t xml:space="preserve"> Peshqesh</t>
  </si>
  <si>
    <t xml:space="preserve"> Fang</t>
  </si>
  <si>
    <t xml:space="preserve"> Moglica</t>
  </si>
  <si>
    <t xml:space="preserve"> TPP Vlora</t>
  </si>
  <si>
    <t xml:space="preserve"> Ashta1,2</t>
  </si>
  <si>
    <t xml:space="preserve"> Banja</t>
  </si>
  <si>
    <t xml:space="preserve"> Ulza</t>
  </si>
  <si>
    <t xml:space="preserve"> Shkopeti</t>
  </si>
  <si>
    <t xml:space="preserve"> Bistrica1,2</t>
  </si>
  <si>
    <t xml:space="preserve"> Slabinja</t>
  </si>
  <si>
    <t xml:space="preserve"> Bishnica</t>
  </si>
  <si>
    <t xml:space="preserve"> Dardha+Truen</t>
  </si>
  <si>
    <t xml:space="preserve"> Lapaj</t>
  </si>
  <si>
    <t xml:space="preserve"> Lura</t>
  </si>
  <si>
    <t xml:space="preserve"> Lengarica</t>
  </si>
  <si>
    <t xml:space="preserve"> Bele1,2</t>
  </si>
  <si>
    <t xml:space="preserve"> Cerruja</t>
  </si>
  <si>
    <t xml:space="preserve"> Gjorice</t>
  </si>
  <si>
    <t xml:space="preserve"> Rrapuni</t>
  </si>
  <si>
    <t xml:space="preserve"> Rrapuni 3,4</t>
  </si>
  <si>
    <t xml:space="preserve"> Ternova</t>
  </si>
  <si>
    <t xml:space="preserve"> Malla</t>
  </si>
  <si>
    <t xml:space="preserve"> Prelle</t>
  </si>
  <si>
    <t xml:space="preserve"> Lumezi</t>
  </si>
  <si>
    <t xml:space="preserve"> Cemerica</t>
  </si>
  <si>
    <t xml:space="preserve"> Slabinja 2D</t>
  </si>
  <si>
    <t xml:space="preserve"> Shpella Poshte</t>
  </si>
  <si>
    <t xml:space="preserve"> Denas</t>
  </si>
  <si>
    <t xml:space="preserve"> Llenga</t>
  </si>
  <si>
    <t xml:space="preserve"> Germani</t>
  </si>
  <si>
    <t xml:space="preserve"> Seta</t>
  </si>
  <si>
    <t xml:space="preserve"> Lashkiza</t>
  </si>
  <si>
    <t xml:space="preserve"> Darsi</t>
  </si>
  <si>
    <t xml:space="preserve"> Slabinja 2E</t>
  </si>
  <si>
    <t xml:space="preserve"> Slabinja 2C</t>
  </si>
  <si>
    <t xml:space="preserve"> Egnatia</t>
  </si>
  <si>
    <t>Neni 5.3</t>
  </si>
  <si>
    <t>Skedulimi MW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</si>
  <si>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</si>
  <si>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</si>
  <si>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</si>
  <si>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</si>
  <si>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</si>
  <si>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</si>
  <si>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</si>
  <si>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</si>
  <si>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</si>
  <si>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</si>
  <si>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</si>
  <si>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</si>
  <si>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</si>
  <si>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</si>
  <si>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</si>
  <si>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</si>
  <si>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</si>
  <si>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</si>
  <si>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</si>
  <si>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</si>
  <si>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</si>
  <si>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</si>
  <si>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</si>
  <si>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</si>
  <si>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Lugina e lumit Drin</t>
  </si>
  <si>
    <t>Fierze 1</t>
  </si>
  <si>
    <t>Fierze 2</t>
  </si>
  <si>
    <t>Fierze 3</t>
  </si>
  <si>
    <t>Fierze 4</t>
  </si>
  <si>
    <t>Koman 1</t>
  </si>
  <si>
    <t>Koman 2</t>
  </si>
  <si>
    <t>Koman 3</t>
  </si>
  <si>
    <t>Koman 4</t>
  </si>
  <si>
    <t xml:space="preserve"> </t>
  </si>
  <si>
    <t>TOT</t>
  </si>
  <si>
    <t>aFRR+</t>
  </si>
  <si>
    <t>aFRR-</t>
  </si>
  <si>
    <t>mFRR+</t>
  </si>
  <si>
    <t>mFRR-</t>
  </si>
  <si>
    <t>RR+</t>
  </si>
  <si>
    <t>RR-</t>
  </si>
  <si>
    <t>+/- 200</t>
  </si>
  <si>
    <t>mHZ</t>
  </si>
  <si>
    <t xml:space="preserve"> Parametrat target të kualitetit të frekuencës</t>
  </si>
  <si>
    <t>Nr.</t>
  </si>
  <si>
    <t>Albania Transmission System Operator</t>
  </si>
  <si>
    <t>Refering to decision Nr.118, Date 27.07.2017</t>
  </si>
  <si>
    <t>Art. 3.1</t>
  </si>
  <si>
    <t>Actual total load per BZ</t>
  </si>
  <si>
    <t>Art. 3.2</t>
  </si>
  <si>
    <t xml:space="preserve"> D-1 forecast of total load  per BZ</t>
  </si>
  <si>
    <t>Art. 3.3</t>
  </si>
  <si>
    <t>W-1 forecast of total load  per BZ</t>
  </si>
  <si>
    <t>Date</t>
  </si>
  <si>
    <t>Art. 3.4</t>
  </si>
  <si>
    <t>M-1 forecast of total load  per BZ</t>
  </si>
  <si>
    <t>Week</t>
  </si>
  <si>
    <t>Art. 3.5</t>
  </si>
  <si>
    <t>Art. 3.8</t>
  </si>
  <si>
    <t>Forecast Margin Y-1</t>
  </si>
  <si>
    <t>Accounting D+1</t>
  </si>
  <si>
    <t>Hour</t>
  </si>
  <si>
    <t>Production</t>
  </si>
  <si>
    <t>Exchange</t>
  </si>
  <si>
    <t>Consumption</t>
  </si>
  <si>
    <t>Art. 4.1, 4.2</t>
  </si>
  <si>
    <t xml:space="preserve">Planned unavailability of elements in tranmsission network </t>
  </si>
  <si>
    <t>Element</t>
  </si>
  <si>
    <t>Start</t>
  </si>
  <si>
    <t>End</t>
  </si>
  <si>
    <t>Location</t>
  </si>
  <si>
    <t>NTC impact</t>
  </si>
  <si>
    <t>Reason</t>
  </si>
  <si>
    <t>Maintenace</t>
  </si>
  <si>
    <t>Art. 4.3</t>
  </si>
  <si>
    <t>Changes in availability of lines</t>
  </si>
  <si>
    <t>Art. 3.6</t>
  </si>
  <si>
    <t>Planned unavailability of consuming units</t>
  </si>
  <si>
    <t>Art. 3.7</t>
  </si>
  <si>
    <t>Actual unavailability of consuming units</t>
  </si>
  <si>
    <t>Art. 5.5</t>
  </si>
  <si>
    <t>Planned unavailability of generating units</t>
  </si>
  <si>
    <t>Installed capacity (MWh)</t>
  </si>
  <si>
    <t>Generation Type</t>
  </si>
  <si>
    <t>Period</t>
  </si>
  <si>
    <t>Art. 5.6</t>
  </si>
  <si>
    <t>Actual unavailability of generating units</t>
  </si>
  <si>
    <t>Art. 5.7</t>
  </si>
  <si>
    <t>Planning unavailability of production units</t>
  </si>
  <si>
    <t>Aggregate Nr.1</t>
  </si>
  <si>
    <t>Preventive Maintenance</t>
  </si>
  <si>
    <t>Aggregate Nr.2</t>
  </si>
  <si>
    <t>Aggregate Nr.3</t>
  </si>
  <si>
    <t>Art. 5.8</t>
  </si>
  <si>
    <t>Actual unavailability of production units</t>
  </si>
  <si>
    <t>Art. 4.4</t>
  </si>
  <si>
    <t>Yearly NTC forecast</t>
  </si>
  <si>
    <t>Area 1</t>
  </si>
  <si>
    <t>Area 2</t>
  </si>
  <si>
    <t>Monthly NTC forecast</t>
  </si>
  <si>
    <t>Weekly NTC forecast</t>
  </si>
  <si>
    <t>Yearly offered NTC</t>
  </si>
  <si>
    <t>Monthly offered  NTC</t>
  </si>
  <si>
    <t>Weekly offered capacity</t>
  </si>
  <si>
    <t>D-1 NTC forecast</t>
  </si>
  <si>
    <t>D-1 offered capacity</t>
  </si>
  <si>
    <t>D-1 offered capacity (FB alocation method)</t>
  </si>
  <si>
    <t>Other offered capacity</t>
  </si>
  <si>
    <t>Offered intraday capacity</t>
  </si>
  <si>
    <t>Offered intraday capacity (FB alocation)</t>
  </si>
  <si>
    <t>Art. 4.12</t>
  </si>
  <si>
    <t>Flows in interconnector</t>
  </si>
  <si>
    <t>Art. 4.6</t>
  </si>
  <si>
    <t>Critical elements which may limit NTC</t>
  </si>
  <si>
    <t>Type</t>
  </si>
  <si>
    <t>Voltage</t>
  </si>
  <si>
    <t>Tirana 2 - Podgorica</t>
  </si>
  <si>
    <t>Line</t>
  </si>
  <si>
    <t>Koplik - Podgorica</t>
  </si>
  <si>
    <t>Art. 4.13</t>
  </si>
  <si>
    <t>Congestion management - redispatching</t>
  </si>
  <si>
    <t>Art. 4.14</t>
  </si>
  <si>
    <t xml:space="preserve"> Countertrading</t>
  </si>
  <si>
    <t>Art. 4.17</t>
  </si>
  <si>
    <t>Congestion management report</t>
  </si>
  <si>
    <t>Art. 5.1, 5.2</t>
  </si>
  <si>
    <t>Installed capacity</t>
  </si>
  <si>
    <t>Power Plant</t>
  </si>
  <si>
    <t>Installed Capacity</t>
  </si>
  <si>
    <t>Generation type</t>
  </si>
  <si>
    <t>Area</t>
  </si>
  <si>
    <t>Art. 5.3</t>
  </si>
  <si>
    <t xml:space="preserve"> D-1  planned generation</t>
  </si>
  <si>
    <t>Schedule MW</t>
  </si>
  <si>
    <t>Art. 14.1b, 14.2 b</t>
  </si>
  <si>
    <t>Installed capacity for production unit</t>
  </si>
  <si>
    <t>Unit</t>
  </si>
  <si>
    <t>Art. 5.4</t>
  </si>
  <si>
    <t xml:space="preserve"> D-1 planned generation of eolike and PV centrals </t>
  </si>
  <si>
    <t>Art. 5.9</t>
  </si>
  <si>
    <t>Actual generation for each unit</t>
  </si>
  <si>
    <t>Art. 5.10</t>
  </si>
  <si>
    <t>Generation sum per type</t>
  </si>
  <si>
    <t>Art. 5.11</t>
  </si>
  <si>
    <t xml:space="preserve"> D-1 actual generation of eolike and PV centrals </t>
  </si>
  <si>
    <t>Art. 5.12</t>
  </si>
  <si>
    <t>Energy reserve</t>
  </si>
  <si>
    <t>Ancillary services</t>
  </si>
  <si>
    <t>Total</t>
  </si>
  <si>
    <t>Average</t>
  </si>
  <si>
    <t xml:space="preserve">Significant grid user compliance with monitoring and compliance tests </t>
  </si>
  <si>
    <t>Frequency quality target</t>
  </si>
  <si>
    <t xml:space="preserve">Used methodology for forecasting FCR needs </t>
  </si>
  <si>
    <t>Frequency control structure</t>
  </si>
  <si>
    <t xml:space="preserve"> ERE 139/2016</t>
  </si>
  <si>
    <t>Art. XVI.5. iii. iv.</t>
  </si>
  <si>
    <t>Hourly load and losses W-1</t>
  </si>
  <si>
    <t>hour</t>
  </si>
  <si>
    <t>Load (MWh)</t>
  </si>
  <si>
    <t>Losses (MWh)</t>
  </si>
  <si>
    <t>Art. XVI.8, iv.</t>
  </si>
  <si>
    <t>Maximal and average load</t>
  </si>
  <si>
    <t>Month</t>
  </si>
  <si>
    <t>Average Load</t>
  </si>
  <si>
    <t>Max Load</t>
  </si>
  <si>
    <t>Art. XVI.8, v.</t>
  </si>
  <si>
    <t>Transmission Losses</t>
  </si>
  <si>
    <t>Art. XVI.8, vi.</t>
  </si>
  <si>
    <t>Non Supplied load</t>
  </si>
  <si>
    <t>Substation</t>
  </si>
  <si>
    <t>Art. XVI.8, vii.</t>
  </si>
  <si>
    <t xml:space="preserve">Forecasted non suplied load </t>
  </si>
  <si>
    <t>*Not applicable</t>
  </si>
  <si>
    <t>**We are working and It will be published as soons as possible</t>
  </si>
  <si>
    <t>Thermal</t>
  </si>
  <si>
    <t>Solar</t>
  </si>
  <si>
    <t>Pv Karavasta</t>
  </si>
  <si>
    <t>02-04/12/24</t>
  </si>
  <si>
    <t>13-15/12/24</t>
  </si>
  <si>
    <t>07-09/12/24</t>
  </si>
  <si>
    <t>20-22/12/24</t>
  </si>
  <si>
    <t>Aggregate Nr.4</t>
  </si>
  <si>
    <t>Refering to Transmission Code</t>
  </si>
  <si>
    <t>Art. 186, 250</t>
  </si>
  <si>
    <t>Art. 138/3</t>
  </si>
  <si>
    <t>Art. 199</t>
  </si>
  <si>
    <t>Art. 203/2</t>
  </si>
  <si>
    <t>Art. 208</t>
  </si>
  <si>
    <t>Tirana2 - Podgorica2</t>
  </si>
  <si>
    <t>Prizren - Fierza</t>
  </si>
  <si>
    <t>Bistrica - Myrtos</t>
  </si>
  <si>
    <t xml:space="preserve"> SPV Blue1</t>
  </si>
  <si>
    <t xml:space="preserve"> NOVA Solar</t>
  </si>
  <si>
    <t xml:space="preserve"> Erseka Solar Park</t>
  </si>
  <si>
    <t xml:space="preserve"> SPV Blue2</t>
  </si>
  <si>
    <t xml:space="preserve"> Sunny Side PV</t>
  </si>
  <si>
    <t>Parashikimi D-1 I ngarkeses totale per BZ</t>
  </si>
  <si>
    <t xml:space="preserve">Planifikimi i gjenerimit per D-1 </t>
  </si>
  <si>
    <t>export</t>
  </si>
  <si>
    <t>L 154 kV Bistrice-Myrtos/493</t>
  </si>
  <si>
    <t>L 220 kV FIERZE-PRIZREN/494</t>
  </si>
  <si>
    <t>L 220kV KOPLIK-PODGORICA/458</t>
  </si>
  <si>
    <t>L 400 kV KOMAN-KOSOVA B/853</t>
  </si>
  <si>
    <t>L 400kV TIRANA2-PODGORICE/454</t>
  </si>
  <si>
    <t>L 400kV ZEMBLAK-KARDIA/455</t>
  </si>
  <si>
    <t>import</t>
  </si>
  <si>
    <t>NETIM</t>
  </si>
  <si>
    <t>Fierz 1</t>
  </si>
  <si>
    <t>Fierz 2</t>
  </si>
  <si>
    <t>Fierz 3</t>
  </si>
  <si>
    <t>Fierz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</si>
</sst>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/mm/yyyy;@"/>
    <numFmt numFmtId="165" formatCode="0.0"/>
    <numFmt numFmtId="166" formatCode="#,##0.00_);\-#,##0.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i/>
      <sz val="12"/>
      <color rgb="FFFF0000"/>
      <name val="Aptos Narrow"/>
      <family val="2"/>
      <scheme val="minor"/>
    </font>
    <font>
      <sz val="9"/>
      <color rgb="FF000000"/>
      <name val="Segoe UI"/>
      <family val="2"/>
    </font>
    <font>
      <sz val="11"/>
      <color rgb="FF000000"/>
      <name val="Aptos Narrow"/>
      <family val="2"/>
      <scheme val="minor"/>
    </font>
    <font>
      <b/>
      <sz val="9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EBF5FA"/>
      </patternFill>
    </fill>
    <fill>
      <patternFill patternType="solid">
        <fgColor rgb="FFFFFFFF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203">
    <xf numFmtId="0" fontId="0" fillId="0" borderId="0" xfId="0"/>
    <xf numFmtId="0" fontId="0" fillId="0" borderId="0" xfId="0" applyAlignment="1">
      <alignment wrapText="1"/>
    </xf>
    <xf numFmtId="0" fontId="0" fillId="0" borderId="6" xfId="0" applyBorder="1" applyAlignment="1">
      <alignment wrapText="1"/>
    </xf>
    <xf numFmtId="0" fontId="0" fillId="0" borderId="4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1" fontId="0" fillId="0" borderId="6" xfId="0" applyNumberForma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wrapText="1"/>
    </xf>
    <xf numFmtId="0" fontId="0" fillId="0" borderId="13" xfId="0" applyBorder="1"/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" fontId="0" fillId="0" borderId="13" xfId="0" applyNumberFormat="1" applyBorder="1" applyAlignment="1">
      <alignment horizontal="left" wrapText="1"/>
    </xf>
    <xf numFmtId="0" fontId="0" fillId="0" borderId="18" xfId="0" applyBorder="1" applyAlignment="1">
      <alignment horizontal="center" wrapText="1"/>
    </xf>
    <xf numFmtId="1" fontId="0" fillId="0" borderId="0" xfId="0" applyNumberFormat="1" applyAlignment="1">
      <alignment horizontal="left" wrapText="1"/>
    </xf>
    <xf numFmtId="0" fontId="0" fillId="0" borderId="6" xfId="0" applyBorder="1"/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5" fillId="2" borderId="13" xfId="0" applyFont="1" applyFill="1" applyBorder="1"/>
    <xf numFmtId="164" fontId="5" fillId="0" borderId="13" xfId="0" applyNumberFormat="1" applyFont="1" applyBorder="1"/>
    <xf numFmtId="0" fontId="0" fillId="3" borderId="6" xfId="0" applyFill="1" applyBorder="1" applyAlignment="1">
      <alignment vertical="center" wrapText="1"/>
    </xf>
    <xf numFmtId="0" fontId="0" fillId="0" borderId="25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0" borderId="24" xfId="0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7" xfId="0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0" fillId="0" borderId="24" xfId="0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3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5" fillId="0" borderId="7" xfId="0" applyFont="1" applyBorder="1" applyAlignment="1">
      <alignment vertical="center" wrapText="1"/>
    </xf>
    <xf numFmtId="0" fontId="5" fillId="0" borderId="0" xfId="0" applyFont="1" applyAlignment="1" applyProtection="1">
      <alignment vertical="center" wrapText="1"/>
      <protection locked="0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 applyProtection="1">
      <alignment vertical="center" wrapText="1"/>
      <protection locked="0"/>
    </xf>
    <xf numFmtId="0" fontId="0" fillId="0" borderId="22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1" fontId="5" fillId="0" borderId="0" xfId="0" applyNumberFormat="1" applyFont="1" applyAlignment="1" applyProtection="1">
      <alignment vertical="center" wrapText="1"/>
      <protection locked="0"/>
    </xf>
    <xf numFmtId="0" fontId="5" fillId="0" borderId="17" xfId="0" applyFont="1" applyBorder="1" applyAlignment="1">
      <alignment vertical="center" wrapText="1"/>
    </xf>
    <xf numFmtId="1" fontId="5" fillId="0" borderId="13" xfId="0" applyNumberFormat="1" applyFont="1" applyBorder="1" applyAlignment="1" applyProtection="1">
      <alignment vertical="center" wrapText="1"/>
      <protection locked="0"/>
    </xf>
    <xf numFmtId="0" fontId="5" fillId="0" borderId="13" xfId="0" applyFont="1" applyBorder="1" applyAlignment="1">
      <alignment vertical="center" wrapText="1"/>
    </xf>
    <xf numFmtId="1" fontId="0" fillId="0" borderId="19" xfId="0" applyNumberFormat="1" applyBorder="1" applyAlignment="1">
      <alignment wrapText="1"/>
    </xf>
    <xf numFmtId="1" fontId="0" fillId="0" borderId="0" xfId="0" applyNumberFormat="1" applyAlignment="1">
      <alignment wrapText="1"/>
    </xf>
    <xf numFmtId="0" fontId="0" fillId="0" borderId="28" xfId="0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8" xfId="0" applyBorder="1" applyAlignment="1">
      <alignment horizontal="left" wrapText="1"/>
    </xf>
    <xf numFmtId="0" fontId="2" fillId="0" borderId="27" xfId="0" applyFont="1" applyBorder="1" applyAlignment="1">
      <alignment horizontal="center"/>
    </xf>
    <xf numFmtId="0" fontId="0" fillId="0" borderId="22" xfId="0" applyBorder="1"/>
    <xf numFmtId="0" fontId="0" fillId="0" borderId="24" xfId="0" applyBorder="1"/>
    <xf numFmtId="0" fontId="2" fillId="0" borderId="12" xfId="0" applyFont="1" applyBorder="1"/>
    <xf numFmtId="1" fontId="0" fillId="0" borderId="13" xfId="0" applyNumberFormat="1" applyBorder="1"/>
    <xf numFmtId="0" fontId="2" fillId="0" borderId="30" xfId="0" applyFont="1" applyBorder="1" applyAlignment="1">
      <alignment horizontal="right"/>
    </xf>
    <xf numFmtId="0" fontId="0" fillId="0" borderId="6" xfId="0" applyBorder="1" applyAlignment="1">
      <alignment horizontal="left" wrapText="1"/>
    </xf>
    <xf numFmtId="0" fontId="0" fillId="0" borderId="4" xfId="0" applyBorder="1"/>
    <xf numFmtId="0" fontId="0" fillId="0" borderId="7" xfId="0" applyBorder="1"/>
    <xf numFmtId="0" fontId="0" fillId="0" borderId="0" xfId="0" applyAlignment="1">
      <alignment horizontal="left"/>
    </xf>
    <xf numFmtId="0" fontId="0" fillId="0" borderId="8" xfId="0" applyBorder="1" applyAlignment="1">
      <alignment horizontal="left"/>
    </xf>
    <xf numFmtId="0" fontId="0" fillId="0" borderId="21" xfId="0" applyBorder="1"/>
    <xf numFmtId="0" fontId="0" fillId="0" borderId="17" xfId="0" applyBorder="1"/>
    <xf numFmtId="1" fontId="0" fillId="0" borderId="13" xfId="0" applyNumberFormat="1" applyBorder="1" applyAlignment="1">
      <alignment wrapText="1"/>
    </xf>
    <xf numFmtId="0" fontId="0" fillId="0" borderId="18" xfId="0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13" xfId="0" applyBorder="1" applyAlignment="1">
      <alignment horizontal="center"/>
    </xf>
    <xf numFmtId="0" fontId="2" fillId="0" borderId="30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vertical="center"/>
    </xf>
    <xf numFmtId="0" fontId="0" fillId="0" borderId="13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6" xfId="0" applyBorder="1" applyAlignment="1">
      <alignment wrapText="1"/>
    </xf>
    <xf numFmtId="0" fontId="2" fillId="0" borderId="1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64" fontId="5" fillId="0" borderId="13" xfId="0" applyNumberFormat="1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21" xfId="0" applyBorder="1" applyAlignment="1">
      <alignment vertical="center" wrapText="1"/>
    </xf>
    <xf numFmtId="0" fontId="0" fillId="0" borderId="13" xfId="0" applyBorder="1" applyAlignment="1">
      <alignment horizontal="right" wrapText="1"/>
    </xf>
    <xf numFmtId="0" fontId="0" fillId="0" borderId="7" xfId="0" applyBorder="1" applyAlignment="1">
      <alignment horizontal="center" wrapText="1"/>
    </xf>
    <xf numFmtId="1" fontId="0" fillId="0" borderId="13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164" fontId="2" fillId="0" borderId="13" xfId="0" applyNumberFormat="1" applyFont="1" applyBorder="1" applyAlignment="1">
      <alignment horizontal="center"/>
    </xf>
    <xf numFmtId="0" fontId="6" fillId="0" borderId="13" xfId="0" applyFont="1" applyBorder="1"/>
    <xf numFmtId="0" fontId="0" fillId="0" borderId="31" xfId="0" applyBorder="1"/>
    <xf numFmtId="164" fontId="5" fillId="0" borderId="31" xfId="0" applyNumberFormat="1" applyFont="1" applyBorder="1" applyAlignment="1">
      <alignment wrapText="1"/>
    </xf>
    <xf numFmtId="0" fontId="1" fillId="0" borderId="31" xfId="0" applyFont="1" applyBorder="1" applyAlignment="1">
      <alignment wrapText="1"/>
    </xf>
    <xf numFmtId="0" fontId="1" fillId="0" borderId="19" xfId="0" applyFont="1" applyBorder="1" applyAlignment="1">
      <alignment wrapText="1"/>
    </xf>
    <xf numFmtId="0" fontId="1" fillId="0" borderId="13" xfId="0" applyFont="1" applyBorder="1" applyAlignment="1">
      <alignment horizontal="center" wrapText="1"/>
    </xf>
    <xf numFmtId="0" fontId="5" fillId="0" borderId="23" xfId="0" applyFont="1" applyBorder="1" applyAlignment="1">
      <alignment vertical="center" wrapText="1"/>
    </xf>
    <xf numFmtId="1" fontId="5" fillId="0" borderId="23" xfId="0" applyNumberFormat="1" applyFont="1" applyBorder="1" applyAlignment="1" applyProtection="1">
      <alignment vertical="center" wrapText="1"/>
      <protection locked="0"/>
    </xf>
    <xf numFmtId="0" fontId="1" fillId="0" borderId="23" xfId="0" applyFont="1" applyBorder="1" applyAlignment="1">
      <alignment wrapText="1"/>
    </xf>
    <xf numFmtId="0" fontId="1" fillId="0" borderId="26" xfId="0" applyFont="1" applyBorder="1" applyAlignment="1">
      <alignment wrapText="1"/>
    </xf>
    <xf numFmtId="0" fontId="1" fillId="0" borderId="23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2" fontId="0" fillId="0" borderId="0" xfId="0" applyNumberFormat="1" applyAlignment="1">
      <alignment wrapText="1"/>
    </xf>
    <xf numFmtId="3" fontId="9" fillId="5" borderId="6" xfId="0" applyNumberFormat="1" applyFont="1" applyFill="1" applyBorder="1" applyAlignment="1">
      <alignment horizontal="right" vertical="center" readingOrder="1"/>
    </xf>
    <xf numFmtId="2" fontId="0" fillId="0" borderId="32" xfId="0" applyNumberFormat="1" applyBorder="1" applyAlignment="1">
      <alignment wrapText="1"/>
    </xf>
    <xf numFmtId="0" fontId="0" fillId="0" borderId="20" xfId="0" applyBorder="1" applyAlignment="1">
      <alignment wrapText="1"/>
    </xf>
    <xf numFmtId="1" fontId="10" fillId="6" borderId="34" xfId="0" applyNumberFormat="1" applyFont="1" applyFill="1" applyBorder="1" applyAlignment="1">
      <alignment horizontal="right" vertical="center" readingOrder="1"/>
    </xf>
    <xf numFmtId="2" fontId="0" fillId="0" borderId="22" xfId="0" applyNumberFormat="1" applyBorder="1" applyAlignment="1">
      <alignment horizontal="center" wrapText="1"/>
    </xf>
    <xf numFmtId="1" fontId="0" fillId="0" borderId="19" xfId="0" applyNumberFormat="1" applyBorder="1" applyAlignment="1">
      <alignment horizontal="left" wrapText="1"/>
    </xf>
    <xf numFmtId="2" fontId="0" fillId="0" borderId="13" xfId="0" applyNumberFormat="1" applyBorder="1" applyAlignment="1">
      <alignment horizontal="left" wrapText="1"/>
    </xf>
    <xf numFmtId="2" fontId="0" fillId="0" borderId="23" xfId="0" applyNumberFormat="1" applyBorder="1" applyAlignment="1">
      <alignment horizontal="left" wrapText="1"/>
    </xf>
    <xf numFmtId="2" fontId="0" fillId="0" borderId="0" xfId="0" applyNumberFormat="1" applyAlignment="1">
      <alignment horizontal="left" wrapText="1"/>
    </xf>
    <xf numFmtId="2" fontId="0" fillId="0" borderId="15" xfId="0" applyNumberFormat="1" applyBorder="1" applyAlignment="1">
      <alignment wrapText="1"/>
    </xf>
    <xf numFmtId="166" fontId="11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0" fontId="0" fillId="0" borderId="12" xfId="0" applyBorder="1" applyAlignment="1">
      <alignment wrapText="1"/>
    </xf>
    <xf numFmtId="2" fontId="0" fillId="0" borderId="13" xfId="0" applyNumberFormat="1" applyBorder="1" applyAlignment="1">
      <alignment wrapText="1"/>
    </xf>
    <xf numFmtId="0" fontId="0" fillId="0" borderId="29" xfId="0" applyBorder="1" applyAlignment="1">
      <alignment wrapText="1"/>
    </xf>
    <xf numFmtId="1" fontId="0" fillId="0" borderId="29" xfId="0" applyNumberFormat="1" applyBorder="1" applyAlignment="1">
      <alignment horizontal="center" wrapText="1"/>
    </xf>
    <xf numFmtId="1" fontId="1" fillId="0" borderId="13" xfId="1" applyNumberFormat="1" applyFill="1" applyBorder="1" applyAlignment="1">
      <alignment horizontal="right" vertical="center" readingOrder="1"/>
    </xf>
    <xf numFmtId="1" fontId="10" fillId="0" borderId="33" xfId="0" applyNumberFormat="1" applyFont="1" applyBorder="1" applyAlignment="1">
      <alignment horizontal="right" vertical="center" readingOrder="1"/>
    </xf>
    <xf numFmtId="1" fontId="1" fillId="0" borderId="34" xfId="1" applyNumberFormat="1" applyFill="1" applyBorder="1" applyAlignment="1">
      <alignment horizontal="right" vertical="center" readingOrder="1"/>
    </xf>
    <xf numFmtId="1" fontId="10" fillId="0" borderId="34" xfId="0" applyNumberFormat="1" applyFont="1" applyBorder="1" applyAlignment="1">
      <alignment horizontal="right" vertical="center" readingOrder="1"/>
    </xf>
    <xf numFmtId="1" fontId="2" fillId="0" borderId="13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0" fillId="0" borderId="6" xfId="0" applyBorder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left" wrapText="1"/>
    </xf>
    <xf numFmtId="164" fontId="0" fillId="0" borderId="35" xfId="0" applyNumberFormat="1" applyBorder="1" applyAlignment="1">
      <alignment horizontal="center" wrapText="1"/>
    </xf>
    <xf numFmtId="164" fontId="0" fillId="0" borderId="36" xfId="0" applyNumberFormat="1" applyBorder="1" applyAlignment="1">
      <alignment horizontal="center" wrapText="1"/>
    </xf>
    <xf numFmtId="164" fontId="0" fillId="0" borderId="37" xfId="0" applyNumberForma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20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164" fontId="2" fillId="0" borderId="19" xfId="0" applyNumberFormat="1" applyFont="1" applyBorder="1" applyAlignment="1">
      <alignment horizontal="center" wrapText="1"/>
    </xf>
    <xf numFmtId="164" fontId="2" fillId="0" borderId="20" xfId="0" applyNumberFormat="1" applyFont="1" applyBorder="1" applyAlignment="1">
      <alignment horizontal="center" wrapText="1"/>
    </xf>
    <xf numFmtId="164" fontId="2" fillId="0" borderId="17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wrapText="1"/>
    </xf>
    <xf numFmtId="165" fontId="0" fillId="0" borderId="4" xfId="0" applyNumberForma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8" fillId="0" borderId="14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0" fontId="8" fillId="0" borderId="10" xfId="0" applyFont="1" applyBorder="1" applyAlignment="1">
      <alignment horizontal="left" wrapText="1"/>
    </xf>
  </cellXfs>
  <cellStyles count="2">
    <cellStyle name="40% - Accent3" xfId="1" builtinId="39"/>
    <cellStyle name="Normal" xfId="0" builtinId="0"/>
  </cellStyles>
  <dxfs count="3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bottom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minor"/>
      </font>
      <alignment horizontal="general" vertical="center" textRotation="0" wrapText="0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67" formatCode="dd\-mm\-yy"/>
      <fill>
        <patternFill patternType="none">
          <fgColor rgb="FF000000"/>
          <bgColor auto="1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general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>
        <bottom style="thin">
          <color rgb="FF000000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Aptos Narrow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left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medium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/>
        <vertical/>
        <horizontal/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numFmt numFmtId="164" formatCode="dd/mm/yyyy;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scheme val="minor"/>
      </font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auto="1"/>
        </left>
        <right style="medium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/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 style="medium">
          <color auto="1"/>
        </right>
        <top style="medium">
          <color auto="1"/>
        </top>
        <bottom style="medium">
          <color auto="1"/>
        </bottom>
        <vertical style="medium">
          <color auto="1"/>
        </vertical>
        <horizontal style="medium">
          <color auto="1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bottom" textRotation="0" wrapText="1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2" formatCode="0.0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minor"/>
      </font>
      <numFmt numFmtId="1" formatCode="0"/>
      <fill>
        <patternFill patternType="solid">
          <fgColor indexed="64"/>
          <bgColor rgb="FFFFFFFF"/>
        </patternFill>
      </fill>
      <alignment horizontal="right" vertical="center" textRotation="0" wrapText="0" indent="0" justifyLastLine="0" shrinkToFit="0" readingOrder="1"/>
      <border diagonalUp="0" diagonalDown="0" outline="0">
        <left style="thin">
          <color rgb="FF808080"/>
        </left>
        <right/>
        <top style="thin">
          <color rgb="FF80808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rgb="FF808080"/>
        </right>
        <top style="medium">
          <color auto="1"/>
        </top>
        <bottom style="medium">
          <color auto="1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Calibri"/>
        <scheme val="none"/>
      </font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 xr9:uid="{09D4E9A0-426C-4EA5-8A0B-E0261B23A19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Planifikimi i gjenerimit per D-1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1838637219633032E-2"/>
          <c:y val="8.212492523262901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'[1]D-1'!$B$7:$I$7</c:f>
              <c:strCache>
                <c:ptCount val="1"/>
                <c:pt idx="0">
                  <c:v>Planifikimi i gjenerimit per D-1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'[1]D-1'!$E$10:$E$33</c:f>
              <c:numCache>
                <c:formatCode>General</c:formatCode>
                <c:ptCount val="24"/>
                <c:pt idx="0">
                  <c:v>1902.25</c:v>
                </c:pt>
                <c:pt idx="1">
                  <c:v>1844.75</c:v>
                </c:pt>
                <c:pt idx="2">
                  <c:v>1760.42</c:v>
                </c:pt>
                <c:pt idx="3">
                  <c:v>1736.05</c:v>
                </c:pt>
                <c:pt idx="4">
                  <c:v>1745.7</c:v>
                </c:pt>
                <c:pt idx="5">
                  <c:v>1829.77</c:v>
                </c:pt>
                <c:pt idx="6">
                  <c:v>1965.13</c:v>
                </c:pt>
                <c:pt idx="7">
                  <c:v>1853.46</c:v>
                </c:pt>
                <c:pt idx="8">
                  <c:v>2093.79</c:v>
                </c:pt>
                <c:pt idx="9">
                  <c:v>2173.39</c:v>
                </c:pt>
                <c:pt idx="10">
                  <c:v>2245.63</c:v>
                </c:pt>
                <c:pt idx="11">
                  <c:v>2261.06</c:v>
                </c:pt>
                <c:pt idx="12">
                  <c:v>2247.54</c:v>
                </c:pt>
                <c:pt idx="13">
                  <c:v>2243.2399999999998</c:v>
                </c:pt>
                <c:pt idx="14">
                  <c:v>2086.02</c:v>
                </c:pt>
                <c:pt idx="15">
                  <c:v>2054.4499999999998</c:v>
                </c:pt>
                <c:pt idx="16">
                  <c:v>2095.6</c:v>
                </c:pt>
                <c:pt idx="17">
                  <c:v>2161.62</c:v>
                </c:pt>
                <c:pt idx="18">
                  <c:v>2228.7199999999998</c:v>
                </c:pt>
                <c:pt idx="19">
                  <c:v>2165.2600000000002</c:v>
                </c:pt>
                <c:pt idx="20">
                  <c:v>2107.3200000000002</c:v>
                </c:pt>
                <c:pt idx="21">
                  <c:v>2214.8000000000002</c:v>
                </c:pt>
                <c:pt idx="22">
                  <c:v>2223.65</c:v>
                </c:pt>
                <c:pt idx="23">
                  <c:v>2098.38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973-4B8A-B1DB-56DC314F9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61217424"/>
        <c:axId val="1761222320"/>
      </c:scatterChart>
      <c:valAx>
        <c:axId val="1761217424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22320"/>
        <c:crosses val="autoZero"/>
        <c:crossBetween val="midCat"/>
        <c:majorUnit val="1"/>
        <c:minorUnit val="1"/>
      </c:valAx>
      <c:valAx>
        <c:axId val="176122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1217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Realizimi per ditën D+1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9425170744295685E-2"/>
          <c:y val="9.5579438429406555E-2"/>
          <c:w val="0.91446292967830989"/>
          <c:h val="0.7686210746203258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'[1]D-1'!$D$65</c:f>
              <c:strCache>
                <c:ptCount val="1"/>
                <c:pt idx="0">
                  <c:v>Prodhimi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yVal>
            <c:numRef>
              <c:f>'[1]D-1'!$D$66:$D$90</c:f>
              <c:numCache>
                <c:formatCode>General</c:formatCode>
                <c:ptCount val="25"/>
                <c:pt idx="0">
                  <c:v>1124.9558057899999</c:v>
                </c:pt>
                <c:pt idx="1">
                  <c:v>997.81606031000013</c:v>
                </c:pt>
                <c:pt idx="2">
                  <c:v>955.51543916999958</c:v>
                </c:pt>
                <c:pt idx="3">
                  <c:v>933.16261955999983</c:v>
                </c:pt>
                <c:pt idx="4">
                  <c:v>891.40807342999983</c:v>
                </c:pt>
                <c:pt idx="5">
                  <c:v>952.3578323600002</c:v>
                </c:pt>
                <c:pt idx="6">
                  <c:v>1181.4938633999998</c:v>
                </c:pt>
                <c:pt idx="7">
                  <c:v>1430.2897633799994</c:v>
                </c:pt>
                <c:pt idx="8">
                  <c:v>1691.4871204900003</c:v>
                </c:pt>
                <c:pt idx="9">
                  <c:v>1851.7418659500004</c:v>
                </c:pt>
                <c:pt idx="10">
                  <c:v>1884.7693842400004</c:v>
                </c:pt>
                <c:pt idx="11">
                  <c:v>1883.0220644099995</c:v>
                </c:pt>
                <c:pt idx="12">
                  <c:v>1870.3929610699997</c:v>
                </c:pt>
                <c:pt idx="13">
                  <c:v>1979.4816161100002</c:v>
                </c:pt>
                <c:pt idx="14">
                  <c:v>2021.3570828299994</c:v>
                </c:pt>
                <c:pt idx="15">
                  <c:v>2145.8426353199998</c:v>
                </c:pt>
                <c:pt idx="16">
                  <c:v>2164.4760916599989</c:v>
                </c:pt>
                <c:pt idx="17">
                  <c:v>2211.2796281800006</c:v>
                </c:pt>
                <c:pt idx="18">
                  <c:v>2213.0533524099988</c:v>
                </c:pt>
                <c:pt idx="19">
                  <c:v>2211.2829542000009</c:v>
                </c:pt>
                <c:pt idx="20">
                  <c:v>2171.0326316499995</c:v>
                </c:pt>
                <c:pt idx="21">
                  <c:v>2080.8046342600005</c:v>
                </c:pt>
                <c:pt idx="22">
                  <c:v>1985.9954380499996</c:v>
                </c:pt>
                <c:pt idx="23">
                  <c:v>1537.4356521700004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09D-4F83-B293-979F7FA4C559}"/>
            </c:ext>
          </c:extLst>
        </c:ser>
        <c:ser>
          <c:idx val="1"/>
          <c:order val="1"/>
          <c:tx>
            <c:strRef>
              <c:f>'[1]D-1'!$E$65</c:f>
              <c:strCache>
                <c:ptCount val="1"/>
                <c:pt idx="0">
                  <c:v>Shkembimi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yVal>
            <c:numRef>
              <c:f>'[1]D-1'!$E$66:$E$90</c:f>
              <c:numCache>
                <c:formatCode>General</c:formatCode>
                <c:ptCount val="25"/>
                <c:pt idx="0">
                  <c:v>351.9608315399999</c:v>
                </c:pt>
                <c:pt idx="1">
                  <c:v>309.50342432000014</c:v>
                </c:pt>
                <c:pt idx="2">
                  <c:v>318.18398611000009</c:v>
                </c:pt>
                <c:pt idx="3">
                  <c:v>314.3403181000001</c:v>
                </c:pt>
                <c:pt idx="4">
                  <c:v>268.32913846000002</c:v>
                </c:pt>
                <c:pt idx="5">
                  <c:v>279.67877799999997</c:v>
                </c:pt>
                <c:pt idx="6">
                  <c:v>323.51868333999994</c:v>
                </c:pt>
                <c:pt idx="7">
                  <c:v>293.09246482999993</c:v>
                </c:pt>
                <c:pt idx="8">
                  <c:v>386.65402849000009</c:v>
                </c:pt>
                <c:pt idx="9">
                  <c:v>482.49066947</c:v>
                </c:pt>
                <c:pt idx="10">
                  <c:v>509.83272137000006</c:v>
                </c:pt>
                <c:pt idx="11">
                  <c:v>536.18779267000002</c:v>
                </c:pt>
                <c:pt idx="12">
                  <c:v>474.08959480000004</c:v>
                </c:pt>
                <c:pt idx="13">
                  <c:v>543.12123639000015</c:v>
                </c:pt>
                <c:pt idx="14">
                  <c:v>555.95122168000012</c:v>
                </c:pt>
                <c:pt idx="15">
                  <c:v>657.62775785000008</c:v>
                </c:pt>
                <c:pt idx="16">
                  <c:v>618.44979205999994</c:v>
                </c:pt>
                <c:pt idx="17">
                  <c:v>591.80946509</c:v>
                </c:pt>
                <c:pt idx="18">
                  <c:v>594.86802136000006</c:v>
                </c:pt>
                <c:pt idx="19">
                  <c:v>599.22724219000008</c:v>
                </c:pt>
                <c:pt idx="20">
                  <c:v>597.37520428999994</c:v>
                </c:pt>
                <c:pt idx="21">
                  <c:v>615.95521452000003</c:v>
                </c:pt>
                <c:pt idx="22">
                  <c:v>705.49987693000003</c:v>
                </c:pt>
                <c:pt idx="23">
                  <c:v>493.78005402999992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09D-4F83-B293-979F7FA4C559}"/>
            </c:ext>
          </c:extLst>
        </c:ser>
        <c:ser>
          <c:idx val="2"/>
          <c:order val="2"/>
          <c:tx>
            <c:strRef>
              <c:f>'[1]D-1'!$F$65</c:f>
              <c:strCache>
                <c:ptCount val="1"/>
                <c:pt idx="0">
                  <c:v>Ngarkesa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yVal>
            <c:numRef>
              <c:f>'[1]D-1'!$F$66:$F$90</c:f>
              <c:numCache>
                <c:formatCode>General</c:formatCode>
                <c:ptCount val="25"/>
                <c:pt idx="0">
                  <c:v>772.99497425000004</c:v>
                </c:pt>
                <c:pt idx="1">
                  <c:v>688.31263598999999</c:v>
                </c:pt>
                <c:pt idx="2">
                  <c:v>637.33145305999949</c:v>
                </c:pt>
                <c:pt idx="3">
                  <c:v>618.82230145999972</c:v>
                </c:pt>
                <c:pt idx="4">
                  <c:v>623.07893496999986</c:v>
                </c:pt>
                <c:pt idx="5">
                  <c:v>672.67905436000024</c:v>
                </c:pt>
                <c:pt idx="6">
                  <c:v>857.97518005999984</c:v>
                </c:pt>
                <c:pt idx="7">
                  <c:v>1137.1972985499995</c:v>
                </c:pt>
                <c:pt idx="8">
                  <c:v>1304.8330920000003</c:v>
                </c:pt>
                <c:pt idx="9">
                  <c:v>1369.2511964800003</c:v>
                </c:pt>
                <c:pt idx="10">
                  <c:v>1374.9366628700004</c:v>
                </c:pt>
                <c:pt idx="11">
                  <c:v>1346.8342717399996</c:v>
                </c:pt>
                <c:pt idx="12">
                  <c:v>1396.3033662699997</c:v>
                </c:pt>
                <c:pt idx="13">
                  <c:v>1436.3603797200001</c:v>
                </c:pt>
                <c:pt idx="14">
                  <c:v>1465.4058611499993</c:v>
                </c:pt>
                <c:pt idx="15">
                  <c:v>1488.2148774699997</c:v>
                </c:pt>
                <c:pt idx="16">
                  <c:v>1546.026299599999</c:v>
                </c:pt>
                <c:pt idx="17">
                  <c:v>1619.4701630900006</c:v>
                </c:pt>
                <c:pt idx="18">
                  <c:v>1618.1853310499987</c:v>
                </c:pt>
                <c:pt idx="19">
                  <c:v>1612.0557120100007</c:v>
                </c:pt>
                <c:pt idx="20">
                  <c:v>1573.6574273599995</c:v>
                </c:pt>
                <c:pt idx="21">
                  <c:v>1464.8494197400005</c:v>
                </c:pt>
                <c:pt idx="22">
                  <c:v>1280.4955611199996</c:v>
                </c:pt>
                <c:pt idx="23">
                  <c:v>1043.6555981400004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09D-4F83-B293-979F7FA4C5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09560016"/>
        <c:axId val="1809557296"/>
      </c:scatterChart>
      <c:valAx>
        <c:axId val="1809560016"/>
        <c:scaling>
          <c:orientation val="minMax"/>
          <c:max val="24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9557296"/>
        <c:crosses val="autoZero"/>
        <c:crossBetween val="midCat"/>
        <c:majorUnit val="1"/>
        <c:minorUnit val="1"/>
      </c:valAx>
      <c:valAx>
        <c:axId val="1809557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layout>
            <c:manualLayout>
              <c:xMode val="edge"/>
              <c:yMode val="edge"/>
              <c:x val="1.3908644795214869E-2"/>
              <c:y val="3.4272748403002859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095600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Relationship Id="rId4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9E18.F3B187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CACBE8B2-578B-4936-BC0B-E11CAB070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285750</xdr:colOff>
      <xdr:row>33</xdr:row>
      <xdr:rowOff>133350</xdr:rowOff>
    </xdr:from>
    <xdr:to>
      <xdr:col>8</xdr:col>
      <xdr:colOff>747713</xdr:colOff>
      <xdr:row>58</xdr:row>
      <xdr:rowOff>90489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E93D630-1D4E-4BB1-AB8B-0183D7836B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466725</xdr:colOff>
      <xdr:row>91</xdr:row>
      <xdr:rowOff>28576</xdr:rowOff>
    </xdr:from>
    <xdr:to>
      <xdr:col>8</xdr:col>
      <xdr:colOff>928688</xdr:colOff>
      <xdr:row>113</xdr:row>
      <xdr:rowOff>47626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D60C0F3-E147-48C7-832D-6CFD575C50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2" name="Picture 1" descr="cid:image001.png@01D582A8.40C274E0">
          <a:extLst>
            <a:ext uri="{FF2B5EF4-FFF2-40B4-BE49-F238E27FC236}">
              <a16:creationId xmlns:a16="http://schemas.microsoft.com/office/drawing/2014/main" id="{3A51C3E9-50F6-4107-A77E-7A2576185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B398B6-1B20-4E83-9605-E18A6739F0D4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4" name="Picture 3" descr="cid:image001.png@01D582A8.40C274E0">
          <a:extLst>
            <a:ext uri="{FF2B5EF4-FFF2-40B4-BE49-F238E27FC236}">
              <a16:creationId xmlns:a16="http://schemas.microsoft.com/office/drawing/2014/main" id="{6A3FDD35-C888-4E7E-9BEB-02F16312F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1FF4622-C64D-47D6-B10F-CC136506870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38101</xdr:colOff>
      <xdr:row>0</xdr:row>
      <xdr:rowOff>38100</xdr:rowOff>
    </xdr:from>
    <xdr:to>
      <xdr:col>0</xdr:col>
      <xdr:colOff>1412255</xdr:colOff>
      <xdr:row>1</xdr:row>
      <xdr:rowOff>352425</xdr:rowOff>
    </xdr:to>
    <xdr:pic>
      <xdr:nvPicPr>
        <xdr:cNvPr id="6" name="Picture 5" descr="cid:image001.png@01D582A8.40C274E0">
          <a:extLst>
            <a:ext uri="{FF2B5EF4-FFF2-40B4-BE49-F238E27FC236}">
              <a16:creationId xmlns:a16="http://schemas.microsoft.com/office/drawing/2014/main" id="{F264E850-289F-4649-874D-69AE63D16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1" y="38100"/>
          <a:ext cx="1374154" cy="666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470</xdr:row>
      <xdr:rowOff>0</xdr:rowOff>
    </xdr:from>
    <xdr:to>
      <xdr:col>7</xdr:col>
      <xdr:colOff>0</xdr:colOff>
      <xdr:row>481</xdr:row>
      <xdr:rowOff>180975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060C12D-E861-44E2-98A1-9DC7F441319A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2956"/>
        <a:stretch/>
      </xdr:blipFill>
      <xdr:spPr bwMode="auto">
        <a:xfrm>
          <a:off x="1438275" y="92830650"/>
          <a:ext cx="8124825" cy="2276475"/>
        </a:xfrm>
        <a:prstGeom prst="rect">
          <a:avLst/>
        </a:prstGeom>
        <a:noFill/>
        <a:ln>
          <a:solidFill>
            <a:schemeClr val="tx1"/>
          </a:solidFill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.ajeti\Desktop\Publikimi%20i%20te%20dhenave\Publikimi%20i%20t&#235;%20dh&#235;nave%2010_01_2026.xlsx" TargetMode="External"/><Relationship Id="rId1" Type="http://schemas.openxmlformats.org/officeDocument/2006/relationships/externalLinkPath" Target="/Users/e.ajeti/Desktop/Publikimi%20i%20te%20dhenave/Publikimi%20i%20t&#235;%20dh&#235;nave%2010_01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naldo.hyseni/AppData/Local/Microsoft/Windows/INetCache/Content.Outlook/Z26AB7I2/Publikimi%20te%20dhenave_11_02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 "/>
      <sheetName val="Publikime AL"/>
      <sheetName val="Sheet1"/>
      <sheetName val="Publikime EN"/>
      <sheetName val="D-1"/>
      <sheetName val="W-1"/>
      <sheetName val="Publikimi i të dhënave 10_01_20"/>
    </sheetNames>
    <sheetDataSet>
      <sheetData sheetId="0"/>
      <sheetData sheetId="1">
        <row r="2">
          <cell r="B2">
            <v>46032</v>
          </cell>
        </row>
        <row r="6">
          <cell r="H6">
            <v>29412.979999999996</v>
          </cell>
        </row>
        <row r="10">
          <cell r="B10" t="str">
            <v>05/01/2026</v>
          </cell>
          <cell r="C10" t="str">
            <v>06/01/2026</v>
          </cell>
          <cell r="D10" t="str">
            <v>07/01/2026</v>
          </cell>
          <cell r="E10" t="str">
            <v>08/01/2026</v>
          </cell>
          <cell r="F10" t="str">
            <v>09/01/2026</v>
          </cell>
          <cell r="G10" t="str">
            <v>10/01/2026</v>
          </cell>
          <cell r="H10" t="str">
            <v>11/01/2026</v>
          </cell>
        </row>
        <row r="11">
          <cell r="B11">
            <v>1294.2719812699997</v>
          </cell>
          <cell r="C11">
            <v>1406.13055205</v>
          </cell>
          <cell r="D11">
            <v>1356.80581738</v>
          </cell>
          <cell r="E11">
            <v>1309.5610237999999</v>
          </cell>
          <cell r="F11">
            <v>1287.07888426</v>
          </cell>
          <cell r="G11">
            <v>1240.8810398299997</v>
          </cell>
          <cell r="H11">
            <v>1308.7519199199996</v>
          </cell>
        </row>
        <row r="12">
          <cell r="B12">
            <v>577.40336075000005</v>
          </cell>
          <cell r="C12">
            <v>548.16155021000009</v>
          </cell>
          <cell r="D12">
            <v>558.38335724000001</v>
          </cell>
          <cell r="E12">
            <v>551.64847208000003</v>
          </cell>
          <cell r="F12">
            <v>536.00710596999988</v>
          </cell>
          <cell r="G12">
            <v>520.88774906999993</v>
          </cell>
          <cell r="H12">
            <v>540.37514334000002</v>
          </cell>
        </row>
        <row r="41">
          <cell r="D41">
            <v>572</v>
          </cell>
          <cell r="E41">
            <v>472</v>
          </cell>
          <cell r="F41">
            <v>471</v>
          </cell>
          <cell r="G41">
            <v>461</v>
          </cell>
        </row>
        <row r="42">
          <cell r="D42">
            <v>1158</v>
          </cell>
          <cell r="E42">
            <v>1127</v>
          </cell>
          <cell r="F42">
            <v>965</v>
          </cell>
          <cell r="G42">
            <v>979</v>
          </cell>
        </row>
        <row r="72">
          <cell r="D72">
            <v>550</v>
          </cell>
          <cell r="E72">
            <v>1300</v>
          </cell>
        </row>
        <row r="73">
          <cell r="D73">
            <v>550</v>
          </cell>
          <cell r="E73">
            <v>1350</v>
          </cell>
        </row>
        <row r="74">
          <cell r="D74">
            <v>550</v>
          </cell>
          <cell r="E74">
            <v>1450</v>
          </cell>
        </row>
        <row r="75">
          <cell r="D75">
            <v>600</v>
          </cell>
          <cell r="E75">
            <v>1600</v>
          </cell>
        </row>
        <row r="76">
          <cell r="D76">
            <v>600</v>
          </cell>
          <cell r="E76">
            <v>1650</v>
          </cell>
        </row>
        <row r="77">
          <cell r="D77">
            <v>550</v>
          </cell>
          <cell r="E77">
            <v>1500</v>
          </cell>
        </row>
        <row r="78">
          <cell r="D78">
            <v>550</v>
          </cell>
          <cell r="E78">
            <v>1450</v>
          </cell>
        </row>
        <row r="79">
          <cell r="D79">
            <v>550</v>
          </cell>
          <cell r="E79">
            <v>1400</v>
          </cell>
        </row>
        <row r="80">
          <cell r="D80">
            <v>550</v>
          </cell>
          <cell r="E80">
            <v>1300</v>
          </cell>
        </row>
        <row r="81">
          <cell r="D81">
            <v>550</v>
          </cell>
          <cell r="E81">
            <v>1250</v>
          </cell>
        </row>
        <row r="82">
          <cell r="D82">
            <v>550</v>
          </cell>
          <cell r="E82">
            <v>1250</v>
          </cell>
        </row>
        <row r="83">
          <cell r="D83">
            <v>550</v>
          </cell>
          <cell r="E83">
            <v>1250</v>
          </cell>
        </row>
        <row r="84">
          <cell r="D84">
            <v>550</v>
          </cell>
          <cell r="E84">
            <v>1200</v>
          </cell>
        </row>
        <row r="85">
          <cell r="D85">
            <v>550</v>
          </cell>
          <cell r="E85">
            <v>1200</v>
          </cell>
        </row>
        <row r="86">
          <cell r="D86">
            <v>550</v>
          </cell>
          <cell r="E86">
            <v>1150</v>
          </cell>
        </row>
        <row r="87">
          <cell r="D87">
            <v>550</v>
          </cell>
          <cell r="E87">
            <v>1100</v>
          </cell>
        </row>
        <row r="88">
          <cell r="D88">
            <v>550</v>
          </cell>
          <cell r="E88">
            <v>1100</v>
          </cell>
        </row>
        <row r="89">
          <cell r="D89">
            <v>550</v>
          </cell>
          <cell r="E89">
            <v>1050</v>
          </cell>
        </row>
        <row r="90">
          <cell r="D90">
            <v>550</v>
          </cell>
          <cell r="E90">
            <v>1050</v>
          </cell>
        </row>
        <row r="91">
          <cell r="D91">
            <v>510</v>
          </cell>
          <cell r="E91">
            <v>1000</v>
          </cell>
        </row>
        <row r="92">
          <cell r="D92">
            <v>510</v>
          </cell>
          <cell r="E92">
            <v>1000</v>
          </cell>
        </row>
        <row r="93">
          <cell r="D93">
            <v>550</v>
          </cell>
          <cell r="E93">
            <v>1050</v>
          </cell>
        </row>
        <row r="94">
          <cell r="D94">
            <v>510</v>
          </cell>
          <cell r="E94">
            <v>990</v>
          </cell>
        </row>
        <row r="95">
          <cell r="D95">
            <v>550</v>
          </cell>
          <cell r="E95">
            <v>1100</v>
          </cell>
        </row>
        <row r="96">
          <cell r="D96">
            <v>550</v>
          </cell>
          <cell r="E96">
            <v>1100</v>
          </cell>
        </row>
        <row r="97">
          <cell r="D97">
            <v>600</v>
          </cell>
          <cell r="E97">
            <v>1150</v>
          </cell>
        </row>
        <row r="98">
          <cell r="D98">
            <v>600</v>
          </cell>
          <cell r="E98">
            <v>1150</v>
          </cell>
        </row>
        <row r="99">
          <cell r="D99">
            <v>600</v>
          </cell>
          <cell r="E99">
            <v>1200</v>
          </cell>
        </row>
        <row r="100">
          <cell r="D100">
            <v>600</v>
          </cell>
          <cell r="E100">
            <v>1200</v>
          </cell>
        </row>
        <row r="101">
          <cell r="D101">
            <v>600</v>
          </cell>
          <cell r="E101">
            <v>1200</v>
          </cell>
        </row>
        <row r="102">
          <cell r="D102">
            <v>650</v>
          </cell>
          <cell r="E102">
            <v>1200</v>
          </cell>
        </row>
        <row r="103">
          <cell r="D103">
            <v>650</v>
          </cell>
          <cell r="E103">
            <v>1200</v>
          </cell>
        </row>
        <row r="104">
          <cell r="D104">
            <v>630</v>
          </cell>
          <cell r="E104">
            <v>1200</v>
          </cell>
        </row>
        <row r="105">
          <cell r="D105">
            <v>550</v>
          </cell>
          <cell r="E105">
            <v>1100</v>
          </cell>
        </row>
        <row r="106">
          <cell r="D106">
            <v>550</v>
          </cell>
          <cell r="E106">
            <v>1050</v>
          </cell>
        </row>
        <row r="107">
          <cell r="D107">
            <v>510</v>
          </cell>
          <cell r="E107">
            <v>1000</v>
          </cell>
        </row>
        <row r="108">
          <cell r="D108">
            <v>550</v>
          </cell>
          <cell r="E108">
            <v>1050</v>
          </cell>
        </row>
        <row r="109">
          <cell r="D109">
            <v>550</v>
          </cell>
          <cell r="E109">
            <v>1100</v>
          </cell>
        </row>
        <row r="110">
          <cell r="D110">
            <v>510</v>
          </cell>
          <cell r="E110">
            <v>1050</v>
          </cell>
        </row>
        <row r="111">
          <cell r="D111">
            <v>550</v>
          </cell>
          <cell r="E111">
            <v>1100</v>
          </cell>
        </row>
        <row r="112">
          <cell r="D112">
            <v>550</v>
          </cell>
          <cell r="E112">
            <v>1100</v>
          </cell>
        </row>
        <row r="113">
          <cell r="D113">
            <v>550</v>
          </cell>
          <cell r="E113">
            <v>1100</v>
          </cell>
        </row>
        <row r="114">
          <cell r="D114">
            <v>550</v>
          </cell>
          <cell r="E114">
            <v>1150</v>
          </cell>
        </row>
        <row r="115">
          <cell r="D115">
            <v>550</v>
          </cell>
          <cell r="E115">
            <v>1200</v>
          </cell>
        </row>
        <row r="116">
          <cell r="D116">
            <v>550</v>
          </cell>
          <cell r="E116">
            <v>1200</v>
          </cell>
        </row>
        <row r="117">
          <cell r="D117">
            <v>550</v>
          </cell>
          <cell r="E117">
            <v>1250</v>
          </cell>
        </row>
        <row r="118">
          <cell r="D118">
            <v>550</v>
          </cell>
          <cell r="E118">
            <v>1300</v>
          </cell>
        </row>
        <row r="119">
          <cell r="D119">
            <v>550</v>
          </cell>
          <cell r="E119">
            <v>1300</v>
          </cell>
        </row>
        <row r="120">
          <cell r="D120">
            <v>550</v>
          </cell>
          <cell r="E120">
            <v>1350</v>
          </cell>
        </row>
        <row r="121">
          <cell r="D121">
            <v>550</v>
          </cell>
          <cell r="E121">
            <v>1400</v>
          </cell>
        </row>
        <row r="122">
          <cell r="D122">
            <v>550</v>
          </cell>
          <cell r="E122">
            <v>1450</v>
          </cell>
        </row>
        <row r="123">
          <cell r="D123">
            <v>550</v>
          </cell>
          <cell r="E123">
            <v>1550</v>
          </cell>
        </row>
        <row r="160">
          <cell r="D160">
            <v>1124.9558057899999</v>
          </cell>
          <cell r="E160">
            <v>351.9608315399999</v>
          </cell>
          <cell r="F160">
            <v>772.99497425000004</v>
          </cell>
        </row>
        <row r="161">
          <cell r="D161">
            <v>997.81606031000013</v>
          </cell>
          <cell r="E161">
            <v>309.50342432000014</v>
          </cell>
          <cell r="F161">
            <v>688.31263598999999</v>
          </cell>
        </row>
        <row r="162">
          <cell r="D162">
            <v>955.51543916999958</v>
          </cell>
          <cell r="E162">
            <v>318.18398611000009</v>
          </cell>
          <cell r="F162">
            <v>637.33145305999949</v>
          </cell>
        </row>
        <row r="163">
          <cell r="D163">
            <v>933.16261955999983</v>
          </cell>
          <cell r="E163">
            <v>314.3403181000001</v>
          </cell>
          <cell r="F163">
            <v>618.82230145999972</v>
          </cell>
        </row>
        <row r="164">
          <cell r="D164">
            <v>891.40807342999983</v>
          </cell>
          <cell r="E164">
            <v>268.32913846000002</v>
          </cell>
          <cell r="F164">
            <v>623.07893496999986</v>
          </cell>
        </row>
        <row r="165">
          <cell r="D165">
            <v>952.3578323600002</v>
          </cell>
          <cell r="E165">
            <v>279.67877799999997</v>
          </cell>
          <cell r="F165">
            <v>672.67905436000024</v>
          </cell>
        </row>
        <row r="166">
          <cell r="D166">
            <v>1181.4938633999998</v>
          </cell>
          <cell r="E166">
            <v>323.51868333999994</v>
          </cell>
          <cell r="F166">
            <v>857.97518005999984</v>
          </cell>
        </row>
        <row r="167">
          <cell r="D167">
            <v>1430.2897633799994</v>
          </cell>
          <cell r="E167">
            <v>293.09246482999993</v>
          </cell>
          <cell r="F167">
            <v>1137.1972985499995</v>
          </cell>
        </row>
        <row r="168">
          <cell r="D168">
            <v>1691.4871204900003</v>
          </cell>
          <cell r="E168">
            <v>386.65402849000009</v>
          </cell>
          <cell r="F168">
            <v>1304.8330920000003</v>
          </cell>
        </row>
        <row r="169">
          <cell r="D169">
            <v>1851.7418659500004</v>
          </cell>
          <cell r="E169">
            <v>482.49066947</v>
          </cell>
          <cell r="F169">
            <v>1369.2511964800003</v>
          </cell>
        </row>
        <row r="170">
          <cell r="D170">
            <v>1884.7693842400004</v>
          </cell>
          <cell r="E170">
            <v>509.83272137000006</v>
          </cell>
          <cell r="F170">
            <v>1374.9366628700004</v>
          </cell>
        </row>
        <row r="171">
          <cell r="D171">
            <v>1883.0220644099995</v>
          </cell>
          <cell r="E171">
            <v>536.18779267000002</v>
          </cell>
          <cell r="F171">
            <v>1346.8342717399996</v>
          </cell>
        </row>
        <row r="172">
          <cell r="D172">
            <v>1870.3929610699997</v>
          </cell>
          <cell r="E172">
            <v>474.08959480000004</v>
          </cell>
          <cell r="F172">
            <v>1396.3033662699997</v>
          </cell>
        </row>
        <row r="173">
          <cell r="D173">
            <v>1979.4816161100002</v>
          </cell>
          <cell r="E173">
            <v>543.12123639000015</v>
          </cell>
          <cell r="F173">
            <v>1436.3603797200001</v>
          </cell>
        </row>
        <row r="174">
          <cell r="D174">
            <v>2021.3570828299994</v>
          </cell>
          <cell r="E174">
            <v>555.95122168000012</v>
          </cell>
          <cell r="F174">
            <v>1465.4058611499993</v>
          </cell>
        </row>
        <row r="175">
          <cell r="D175">
            <v>2145.8426353199998</v>
          </cell>
          <cell r="E175">
            <v>657.62775785000008</v>
          </cell>
          <cell r="F175">
            <v>1488.2148774699997</v>
          </cell>
        </row>
        <row r="176">
          <cell r="D176">
            <v>2164.4760916599989</v>
          </cell>
          <cell r="E176">
            <v>618.44979205999994</v>
          </cell>
          <cell r="F176">
            <v>1546.026299599999</v>
          </cell>
        </row>
        <row r="177">
          <cell r="D177">
            <v>2211.2796281800006</v>
          </cell>
          <cell r="E177">
            <v>591.80946509</v>
          </cell>
          <cell r="F177">
            <v>1619.4701630900006</v>
          </cell>
        </row>
        <row r="178">
          <cell r="D178">
            <v>2213.0533524099988</v>
          </cell>
          <cell r="E178">
            <v>594.86802136000006</v>
          </cell>
          <cell r="F178">
            <v>1618.1853310499987</v>
          </cell>
        </row>
        <row r="179">
          <cell r="D179">
            <v>2211.2829542000009</v>
          </cell>
          <cell r="E179">
            <v>599.22724219000008</v>
          </cell>
          <cell r="F179">
            <v>1612.0557120100007</v>
          </cell>
        </row>
        <row r="180">
          <cell r="D180">
            <v>2171.0326316499995</v>
          </cell>
          <cell r="E180">
            <v>597.37520428999994</v>
          </cell>
          <cell r="F180">
            <v>1573.6574273599995</v>
          </cell>
        </row>
        <row r="181">
          <cell r="D181">
            <v>2080.8046342600005</v>
          </cell>
          <cell r="E181">
            <v>615.95521452000003</v>
          </cell>
          <cell r="F181">
            <v>1464.8494197400005</v>
          </cell>
        </row>
        <row r="182">
          <cell r="D182">
            <v>1985.9954380499996</v>
          </cell>
          <cell r="E182">
            <v>705.49987693000003</v>
          </cell>
          <cell r="F182">
            <v>1280.4955611199996</v>
          </cell>
        </row>
        <row r="183">
          <cell r="D183">
            <v>1537.4356521700004</v>
          </cell>
          <cell r="E183">
            <v>493.78005402999992</v>
          </cell>
          <cell r="F183">
            <v>1043.6555981400004</v>
          </cell>
        </row>
        <row r="261">
          <cell r="E261">
            <v>200</v>
          </cell>
        </row>
        <row r="262">
          <cell r="E262">
            <v>200</v>
          </cell>
        </row>
        <row r="263">
          <cell r="E263">
            <v>200</v>
          </cell>
        </row>
        <row r="264">
          <cell r="E264">
            <v>200</v>
          </cell>
        </row>
        <row r="265">
          <cell r="E265">
            <v>200</v>
          </cell>
        </row>
        <row r="266">
          <cell r="E266">
            <v>200</v>
          </cell>
        </row>
        <row r="271">
          <cell r="E271">
            <v>400</v>
          </cell>
        </row>
        <row r="272">
          <cell r="E272">
            <v>400</v>
          </cell>
        </row>
        <row r="273">
          <cell r="E273">
            <v>300</v>
          </cell>
        </row>
        <row r="274">
          <cell r="E274">
            <v>300</v>
          </cell>
        </row>
        <row r="275">
          <cell r="E275">
            <v>300</v>
          </cell>
        </row>
        <row r="276">
          <cell r="E276">
            <v>300</v>
          </cell>
        </row>
        <row r="281">
          <cell r="E281">
            <v>400</v>
          </cell>
        </row>
        <row r="282">
          <cell r="E282">
            <v>400</v>
          </cell>
        </row>
        <row r="283">
          <cell r="E283">
            <v>300</v>
          </cell>
        </row>
        <row r="284">
          <cell r="E284">
            <v>300</v>
          </cell>
        </row>
        <row r="285">
          <cell r="E285">
            <v>300</v>
          </cell>
        </row>
        <row r="286">
          <cell r="E286">
            <v>300</v>
          </cell>
        </row>
        <row r="291">
          <cell r="E291">
            <v>200</v>
          </cell>
        </row>
        <row r="292">
          <cell r="E292">
            <v>200</v>
          </cell>
        </row>
        <row r="293">
          <cell r="E293">
            <v>200</v>
          </cell>
        </row>
        <row r="294">
          <cell r="E294">
            <v>200</v>
          </cell>
        </row>
        <row r="295">
          <cell r="E295">
            <v>200</v>
          </cell>
        </row>
        <row r="296">
          <cell r="E296">
            <v>200</v>
          </cell>
        </row>
        <row r="301">
          <cell r="E301">
            <v>400</v>
          </cell>
        </row>
        <row r="302">
          <cell r="E302">
            <v>400</v>
          </cell>
        </row>
        <row r="303">
          <cell r="E303">
            <v>300</v>
          </cell>
        </row>
        <row r="304">
          <cell r="E304">
            <v>300</v>
          </cell>
        </row>
        <row r="305">
          <cell r="E305">
            <v>300</v>
          </cell>
        </row>
        <row r="306">
          <cell r="E306">
            <v>300</v>
          </cell>
        </row>
        <row r="311">
          <cell r="E311">
            <v>400</v>
          </cell>
        </row>
        <row r="312">
          <cell r="E312">
            <v>400</v>
          </cell>
        </row>
        <row r="313">
          <cell r="E313">
            <v>300</v>
          </cell>
        </row>
        <row r="314">
          <cell r="E314">
            <v>300</v>
          </cell>
        </row>
        <row r="315">
          <cell r="E315">
            <v>300</v>
          </cell>
        </row>
        <row r="316">
          <cell r="E316">
            <v>300</v>
          </cell>
        </row>
        <row r="332">
          <cell r="E332">
            <v>400</v>
          </cell>
        </row>
        <row r="333">
          <cell r="E333">
            <v>400</v>
          </cell>
        </row>
        <row r="334">
          <cell r="E334">
            <v>300</v>
          </cell>
        </row>
        <row r="335">
          <cell r="E335">
            <v>300</v>
          </cell>
        </row>
        <row r="336">
          <cell r="E336">
            <v>300</v>
          </cell>
        </row>
        <row r="337">
          <cell r="E337">
            <v>300</v>
          </cell>
        </row>
        <row r="358">
          <cell r="B358">
            <v>-37.317611239999998</v>
          </cell>
          <cell r="C358">
            <v>194.92740003</v>
          </cell>
          <cell r="D358">
            <v>156.28864624000002</v>
          </cell>
          <cell r="E358">
            <v>249.51306994999999</v>
          </cell>
          <cell r="F358">
            <v>378.47846400000003</v>
          </cell>
          <cell r="G358">
            <v>-268.39959348999997</v>
          </cell>
        </row>
        <row r="359">
          <cell r="B359">
            <v>-31.768208399999999</v>
          </cell>
          <cell r="C359">
            <v>107.49931604</v>
          </cell>
          <cell r="D359">
            <v>127.88101207</v>
          </cell>
          <cell r="E359">
            <v>258.44475663000003</v>
          </cell>
          <cell r="F359">
            <v>344.98867200000001</v>
          </cell>
          <cell r="G359">
            <v>-198.39891305</v>
          </cell>
        </row>
        <row r="360">
          <cell r="B360">
            <v>-24.96275692</v>
          </cell>
          <cell r="C360">
            <v>99.625948780000002</v>
          </cell>
          <cell r="D360">
            <v>103.98131530999999</v>
          </cell>
          <cell r="E360">
            <v>246.40681705999998</v>
          </cell>
          <cell r="F360">
            <v>310.53388799999999</v>
          </cell>
          <cell r="G360">
            <v>-142.57667988</v>
          </cell>
        </row>
        <row r="361">
          <cell r="B361">
            <v>-22.484528470000001</v>
          </cell>
          <cell r="C361">
            <v>99.596853879999998</v>
          </cell>
          <cell r="D361">
            <v>79.066135119999998</v>
          </cell>
          <cell r="E361">
            <v>227.51447729</v>
          </cell>
          <cell r="F361">
            <v>287.793408</v>
          </cell>
          <cell r="G361">
            <v>-137.76021398999998</v>
          </cell>
        </row>
        <row r="362">
          <cell r="B362">
            <v>-24.254899010000003</v>
          </cell>
          <cell r="C362">
            <v>109.52460583</v>
          </cell>
          <cell r="D362">
            <v>83.531849409999992</v>
          </cell>
          <cell r="E362">
            <v>226.77581487000003</v>
          </cell>
          <cell r="F362">
            <v>294.30643199999997</v>
          </cell>
          <cell r="G362">
            <v>-143.90691731000001</v>
          </cell>
        </row>
        <row r="363">
          <cell r="B363">
            <v>-20.589085279999999</v>
          </cell>
          <cell r="C363">
            <v>99.643689589999994</v>
          </cell>
          <cell r="D363">
            <v>89.863895910000011</v>
          </cell>
          <cell r="E363">
            <v>251.81292281999998</v>
          </cell>
          <cell r="F363">
            <v>282.28569599999997</v>
          </cell>
          <cell r="G363">
            <v>-112.25991083000001</v>
          </cell>
        </row>
        <row r="364">
          <cell r="B364">
            <v>-34.957439739999998</v>
          </cell>
          <cell r="C364">
            <v>206.53201245</v>
          </cell>
          <cell r="D364">
            <v>66.729537269999994</v>
          </cell>
          <cell r="E364">
            <v>267.30870570000002</v>
          </cell>
          <cell r="F364">
            <v>172.06963199999998</v>
          </cell>
          <cell r="G364">
            <v>-101.92766898999999</v>
          </cell>
        </row>
        <row r="365">
          <cell r="B365">
            <v>-44.894303659999999</v>
          </cell>
          <cell r="C365">
            <v>219.35932083000003</v>
          </cell>
          <cell r="D365">
            <v>89.556625260000004</v>
          </cell>
          <cell r="E365">
            <v>236.53002954999999</v>
          </cell>
          <cell r="F365">
            <v>181.58784</v>
          </cell>
          <cell r="G365">
            <v>-193.18634351</v>
          </cell>
        </row>
        <row r="366">
          <cell r="B366">
            <v>-44.166124469999993</v>
          </cell>
          <cell r="C366">
            <v>219.38628686000001</v>
          </cell>
          <cell r="D366">
            <v>141.18661243</v>
          </cell>
          <cell r="E366">
            <v>245.05206503000002</v>
          </cell>
          <cell r="F366">
            <v>269.27577600000006</v>
          </cell>
          <cell r="G366">
            <v>-298.39638301999997</v>
          </cell>
        </row>
        <row r="367">
          <cell r="B367">
            <v>-35.001953020000002</v>
          </cell>
          <cell r="C367">
            <v>219.27203610000001</v>
          </cell>
          <cell r="D367">
            <v>161.63536869000001</v>
          </cell>
          <cell r="E367">
            <v>241.06522330999999</v>
          </cell>
          <cell r="F367">
            <v>297.23635200000001</v>
          </cell>
          <cell r="G367">
            <v>-298.50992413999995</v>
          </cell>
        </row>
        <row r="368">
          <cell r="B368">
            <v>-42.143915209999996</v>
          </cell>
          <cell r="C368">
            <v>229.31687731</v>
          </cell>
          <cell r="D368">
            <v>161.79326180999999</v>
          </cell>
          <cell r="E368">
            <v>240.70718169</v>
          </cell>
          <cell r="F368">
            <v>292.25279999999998</v>
          </cell>
          <cell r="G368">
            <v>-293.87667234000003</v>
          </cell>
        </row>
        <row r="369">
          <cell r="B369">
            <v>-57.329475399999993</v>
          </cell>
          <cell r="C369">
            <v>229.37222861999999</v>
          </cell>
          <cell r="D369">
            <v>161.85358052999999</v>
          </cell>
          <cell r="E369">
            <v>252.30321403999997</v>
          </cell>
          <cell r="F369">
            <v>264.92928000000001</v>
          </cell>
          <cell r="G369">
            <v>-242.28900681000002</v>
          </cell>
        </row>
        <row r="370">
          <cell r="B370">
            <v>-56.608795739999998</v>
          </cell>
          <cell r="C370">
            <v>229.40061389000002</v>
          </cell>
          <cell r="D370">
            <v>201.32295861999998</v>
          </cell>
          <cell r="E370">
            <v>249.36791795000002</v>
          </cell>
          <cell r="F370">
            <v>345.70905599999998</v>
          </cell>
          <cell r="G370">
            <v>-340.74722045000004</v>
          </cell>
        </row>
        <row r="371">
          <cell r="B371">
            <v>-38.303193310000005</v>
          </cell>
          <cell r="C371">
            <v>229.43893402999998</v>
          </cell>
          <cell r="D371">
            <v>165.27861946999997</v>
          </cell>
          <cell r="E371">
            <v>268.87634733000004</v>
          </cell>
          <cell r="F371">
            <v>265.05292800000001</v>
          </cell>
          <cell r="G371">
            <v>-281.22199850999999</v>
          </cell>
        </row>
        <row r="372">
          <cell r="B372">
            <v>-32.423811600000001</v>
          </cell>
          <cell r="C372">
            <v>229.44815924000002</v>
          </cell>
          <cell r="D372">
            <v>107.36945338000001</v>
          </cell>
          <cell r="E372">
            <v>279.14988364999999</v>
          </cell>
          <cell r="F372">
            <v>159.12960000000001</v>
          </cell>
          <cell r="G372">
            <v>-154.29851020000001</v>
          </cell>
        </row>
        <row r="373">
          <cell r="B373">
            <v>-39.204345299999993</v>
          </cell>
          <cell r="C373">
            <v>219.69426714000002</v>
          </cell>
          <cell r="D373">
            <v>81.040686210000004</v>
          </cell>
          <cell r="E373">
            <v>282.32709975</v>
          </cell>
          <cell r="F373">
            <v>118.922496</v>
          </cell>
          <cell r="G373">
            <v>-129.57751197999997</v>
          </cell>
        </row>
        <row r="374">
          <cell r="B374">
            <v>-50.5731337</v>
          </cell>
          <cell r="C374">
            <v>222.15810951</v>
          </cell>
          <cell r="D374">
            <v>89.422504799999984</v>
          </cell>
          <cell r="E374">
            <v>284.68501342000002</v>
          </cell>
          <cell r="F374">
            <v>115.45228800000001</v>
          </cell>
          <cell r="G374">
            <v>-153.13600394999997</v>
          </cell>
        </row>
        <row r="375">
          <cell r="B375">
            <v>-48.813407639999994</v>
          </cell>
          <cell r="C375">
            <v>219.21384626</v>
          </cell>
          <cell r="D375">
            <v>101.22936233</v>
          </cell>
          <cell r="E375">
            <v>288.08802152999999</v>
          </cell>
          <cell r="F375">
            <v>122.658816</v>
          </cell>
          <cell r="G375">
            <v>-163.24116356000002</v>
          </cell>
        </row>
        <row r="376">
          <cell r="B376">
            <v>-49.598679950000005</v>
          </cell>
          <cell r="C376">
            <v>219.25003749999999</v>
          </cell>
          <cell r="D376">
            <v>82.612875939999995</v>
          </cell>
          <cell r="E376">
            <v>283.19801176999999</v>
          </cell>
          <cell r="F376">
            <v>100.71935999999999</v>
          </cell>
          <cell r="G376">
            <v>-157.30218889</v>
          </cell>
        </row>
        <row r="377">
          <cell r="B377">
            <v>-49.131532440000001</v>
          </cell>
          <cell r="C377">
            <v>219.29261542</v>
          </cell>
          <cell r="D377">
            <v>111.42216183000001</v>
          </cell>
          <cell r="E377">
            <v>266.07007526000001</v>
          </cell>
          <cell r="F377">
            <v>127.69075200000002</v>
          </cell>
          <cell r="G377">
            <v>-149.53623438</v>
          </cell>
        </row>
        <row r="378">
          <cell r="B378">
            <v>-51.392032890000003</v>
          </cell>
          <cell r="C378">
            <v>225.72542967000001</v>
          </cell>
          <cell r="D378">
            <v>75.114904030000005</v>
          </cell>
          <cell r="E378">
            <v>239.85562327</v>
          </cell>
          <cell r="F378">
            <v>109.32364799999999</v>
          </cell>
          <cell r="G378">
            <v>-190.94519664000001</v>
          </cell>
        </row>
        <row r="379">
          <cell r="B379">
            <v>-50.500557700000009</v>
          </cell>
          <cell r="C379">
            <v>186.34794894000004</v>
          </cell>
          <cell r="D379">
            <v>112.73817443</v>
          </cell>
          <cell r="E379">
            <v>254.04503809999997</v>
          </cell>
          <cell r="F379">
            <v>152.097792</v>
          </cell>
          <cell r="G379">
            <v>-174.89590140999999</v>
          </cell>
        </row>
        <row r="380">
          <cell r="B380">
            <v>-43.723168939999994</v>
          </cell>
          <cell r="C380">
            <v>200.36672946000002</v>
          </cell>
          <cell r="D380">
            <v>34.044241299999996</v>
          </cell>
          <cell r="E380">
            <v>278.38219082999996</v>
          </cell>
          <cell r="F380">
            <v>231.97708800000001</v>
          </cell>
          <cell r="G380">
            <v>-150.29102478000001</v>
          </cell>
        </row>
        <row r="381">
          <cell r="B381">
            <v>-36.901266919999998</v>
          </cell>
          <cell r="C381">
            <v>226.98502650000003</v>
          </cell>
          <cell r="D381">
            <v>104.43193164</v>
          </cell>
          <cell r="E381">
            <v>274.96628032000001</v>
          </cell>
          <cell r="F381">
            <v>253.63161600000004</v>
          </cell>
          <cell r="G381">
            <v>-157.67764872999999</v>
          </cell>
        </row>
        <row r="521">
          <cell r="B521">
            <v>50.523910670000006</v>
          </cell>
          <cell r="C521">
            <v>105.96202337999999</v>
          </cell>
          <cell r="D521">
            <v>89.741963269999999</v>
          </cell>
          <cell r="E521">
            <v>105.47568886999997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</row>
        <row r="522">
          <cell r="B522">
            <v>0</v>
          </cell>
          <cell r="C522">
            <v>107.85839678999999</v>
          </cell>
          <cell r="D522">
            <v>0.28267010999999997</v>
          </cell>
          <cell r="E522">
            <v>107.38223367999998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</row>
        <row r="523">
          <cell r="B523">
            <v>0</v>
          </cell>
          <cell r="C523">
            <v>50.323794420000006</v>
          </cell>
          <cell r="D523">
            <v>0</v>
          </cell>
          <cell r="E523">
            <v>99.782547350000002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</row>
        <row r="524">
          <cell r="B524">
            <v>0</v>
          </cell>
          <cell r="C524">
            <v>0</v>
          </cell>
          <cell r="D524">
            <v>0</v>
          </cell>
          <cell r="E524">
            <v>99.750140830000007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</row>
        <row r="525">
          <cell r="B525">
            <v>0</v>
          </cell>
          <cell r="C525">
            <v>2.1842474999999997</v>
          </cell>
          <cell r="D525">
            <v>0</v>
          </cell>
          <cell r="E525">
            <v>109.68924752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</row>
        <row r="526">
          <cell r="B526">
            <v>2.0938876799999999</v>
          </cell>
          <cell r="C526">
            <v>99.880713130000004</v>
          </cell>
          <cell r="D526">
            <v>8.0424969999999985E-2</v>
          </cell>
          <cell r="E526">
            <v>99.726959510000015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</row>
        <row r="527">
          <cell r="B527">
            <v>104.56594055000001</v>
          </cell>
          <cell r="C527">
            <v>105.28432475</v>
          </cell>
          <cell r="D527">
            <v>102.14160088999999</v>
          </cell>
          <cell r="E527">
            <v>104.6887069</v>
          </cell>
          <cell r="F527">
            <v>0</v>
          </cell>
          <cell r="G527">
            <v>0.7358884</v>
          </cell>
          <cell r="H527">
            <v>0</v>
          </cell>
          <cell r="I527">
            <v>0</v>
          </cell>
        </row>
        <row r="528">
          <cell r="B528">
            <v>110.06606216</v>
          </cell>
          <cell r="C528">
            <v>110.39012746</v>
          </cell>
          <cell r="D528">
            <v>109.87659038000001</v>
          </cell>
          <cell r="E528">
            <v>109.81863709999999</v>
          </cell>
          <cell r="F528">
            <v>0</v>
          </cell>
          <cell r="G528">
            <v>126.69663623000001</v>
          </cell>
          <cell r="H528">
            <v>0</v>
          </cell>
          <cell r="I528">
            <v>3.5779646400000003</v>
          </cell>
        </row>
        <row r="529">
          <cell r="B529">
            <v>110.06109472999998</v>
          </cell>
          <cell r="C529">
            <v>110.40029886000001</v>
          </cell>
          <cell r="D529">
            <v>109.90308332000001</v>
          </cell>
          <cell r="E529">
            <v>109.82052945000001</v>
          </cell>
          <cell r="F529">
            <v>46.551150820000004</v>
          </cell>
          <cell r="G529">
            <v>138.06636043</v>
          </cell>
          <cell r="H529">
            <v>0</v>
          </cell>
          <cell r="I529">
            <v>127.58651479</v>
          </cell>
        </row>
        <row r="530">
          <cell r="B530">
            <v>110.01828026999999</v>
          </cell>
          <cell r="C530">
            <v>110.30449852999999</v>
          </cell>
          <cell r="D530">
            <v>109.85293598</v>
          </cell>
          <cell r="E530">
            <v>109.76943595</v>
          </cell>
          <cell r="F530">
            <v>89.145748310000002</v>
          </cell>
          <cell r="G530">
            <v>126.24034284</v>
          </cell>
          <cell r="H530">
            <v>57.74559593</v>
          </cell>
          <cell r="I530">
            <v>143.50214171000002</v>
          </cell>
        </row>
        <row r="531">
          <cell r="B531">
            <v>115.19220763999999</v>
          </cell>
          <cell r="C531">
            <v>115.40533380999999</v>
          </cell>
          <cell r="D531">
            <v>114.85300352</v>
          </cell>
          <cell r="E531">
            <v>114.82722021999999</v>
          </cell>
          <cell r="F531">
            <v>89.148586850000015</v>
          </cell>
          <cell r="G531">
            <v>108.03508819999999</v>
          </cell>
          <cell r="H531">
            <v>89.401570660000004</v>
          </cell>
          <cell r="I531">
            <v>143.53159143000002</v>
          </cell>
        </row>
        <row r="532">
          <cell r="B532">
            <v>115.32751083000001</v>
          </cell>
          <cell r="C532">
            <v>115.44365394</v>
          </cell>
          <cell r="D532">
            <v>114.88848512</v>
          </cell>
          <cell r="E532">
            <v>114.86080946</v>
          </cell>
          <cell r="F532">
            <v>89.127652699999999</v>
          </cell>
          <cell r="G532">
            <v>97.603497529999999</v>
          </cell>
          <cell r="H532">
            <v>89.394474329999994</v>
          </cell>
          <cell r="I532">
            <v>132.23283043000001</v>
          </cell>
        </row>
        <row r="533">
          <cell r="B533">
            <v>115.18936911999999</v>
          </cell>
          <cell r="C533">
            <v>115.44933098999999</v>
          </cell>
          <cell r="D533">
            <v>114.90386048000001</v>
          </cell>
          <cell r="E533">
            <v>114.87381938999999</v>
          </cell>
          <cell r="F533">
            <v>89.148232030000003</v>
          </cell>
          <cell r="G533">
            <v>102.45525164999999</v>
          </cell>
          <cell r="H533">
            <v>99.330387049999985</v>
          </cell>
          <cell r="I533">
            <v>89.120556369999989</v>
          </cell>
        </row>
        <row r="534">
          <cell r="B534">
            <v>115.18416515999999</v>
          </cell>
          <cell r="C534">
            <v>115.48079135</v>
          </cell>
          <cell r="D534">
            <v>114.93768627999999</v>
          </cell>
          <cell r="E534">
            <v>114.87665792</v>
          </cell>
          <cell r="F534">
            <v>89.13687791000001</v>
          </cell>
          <cell r="G534">
            <v>120.85175210000001</v>
          </cell>
          <cell r="H534">
            <v>105.62375861000001</v>
          </cell>
          <cell r="I534">
            <v>116.61099116000001</v>
          </cell>
        </row>
        <row r="535">
          <cell r="B535">
            <v>115.17020905000001</v>
          </cell>
          <cell r="C535">
            <v>115.46517944999999</v>
          </cell>
          <cell r="D535">
            <v>114.91994547</v>
          </cell>
          <cell r="E535">
            <v>114.90859137</v>
          </cell>
          <cell r="F535">
            <v>89.12197565000001</v>
          </cell>
          <cell r="G535">
            <v>103.48954032</v>
          </cell>
          <cell r="H535">
            <v>96.292097560000002</v>
          </cell>
          <cell r="I535">
            <v>107.62634017000001</v>
          </cell>
        </row>
        <row r="536">
          <cell r="B536">
            <v>110.09302817</v>
          </cell>
          <cell r="C536">
            <v>110.44074788</v>
          </cell>
          <cell r="D536">
            <v>110.19332284000002</v>
          </cell>
          <cell r="E536">
            <v>109.86476318</v>
          </cell>
          <cell r="F536">
            <v>89.165972830000015</v>
          </cell>
          <cell r="G536">
            <v>118.80091557</v>
          </cell>
          <cell r="H536">
            <v>117.15492409999999</v>
          </cell>
          <cell r="I536">
            <v>106.86703390000001</v>
          </cell>
        </row>
        <row r="537">
          <cell r="B537">
            <v>110.05068679</v>
          </cell>
          <cell r="C537">
            <v>110.40905099</v>
          </cell>
          <cell r="D537">
            <v>109.78859601000001</v>
          </cell>
          <cell r="E537">
            <v>109.75429714000001</v>
          </cell>
          <cell r="F537">
            <v>89.156392789999984</v>
          </cell>
          <cell r="G537">
            <v>106.80139294</v>
          </cell>
          <cell r="H537">
            <v>143.63235918999999</v>
          </cell>
          <cell r="I537">
            <v>126.72360225</v>
          </cell>
        </row>
        <row r="538">
          <cell r="B538">
            <v>110.07126612</v>
          </cell>
          <cell r="C538">
            <v>110.36954812</v>
          </cell>
          <cell r="D538">
            <v>109.77251102</v>
          </cell>
          <cell r="E538">
            <v>109.79947704999999</v>
          </cell>
          <cell r="F538">
            <v>143.21580519</v>
          </cell>
          <cell r="G538">
            <v>109.69740121999999</v>
          </cell>
          <cell r="H538">
            <v>143.37369831999999</v>
          </cell>
          <cell r="I538">
            <v>112.04238022999999</v>
          </cell>
        </row>
        <row r="539">
          <cell r="B539">
            <v>102.23598193999999</v>
          </cell>
          <cell r="C539">
            <v>101.57933575000001</v>
          </cell>
          <cell r="D539">
            <v>109.79876741</v>
          </cell>
          <cell r="E539">
            <v>109.81532550000001</v>
          </cell>
          <cell r="F539">
            <v>124.55496678999999</v>
          </cell>
          <cell r="G539">
            <v>124.57696539</v>
          </cell>
          <cell r="H539">
            <v>127.71176482999999</v>
          </cell>
          <cell r="I539">
            <v>109.59769792000002</v>
          </cell>
        </row>
        <row r="540">
          <cell r="B540">
            <v>95.064913379999993</v>
          </cell>
          <cell r="C540">
            <v>90.150238250000001</v>
          </cell>
          <cell r="D540">
            <v>109.82265835</v>
          </cell>
          <cell r="E540">
            <v>109.82999121</v>
          </cell>
          <cell r="F540">
            <v>138.67025729</v>
          </cell>
          <cell r="G540">
            <v>102.13130462000001</v>
          </cell>
          <cell r="H540">
            <v>132.79876196999999</v>
          </cell>
          <cell r="I540">
            <v>136.72054331999999</v>
          </cell>
        </row>
        <row r="541">
          <cell r="B541">
            <v>30.390702810000004</v>
          </cell>
          <cell r="C541">
            <v>42.482596649999998</v>
          </cell>
          <cell r="D541">
            <v>79.458921570000001</v>
          </cell>
          <cell r="E541">
            <v>79.521605730000005</v>
          </cell>
          <cell r="F541">
            <v>93.205553089999995</v>
          </cell>
          <cell r="G541">
            <v>139.00342953000001</v>
          </cell>
          <cell r="H541">
            <v>132.5933235</v>
          </cell>
          <cell r="I541">
            <v>130.22386216999999</v>
          </cell>
        </row>
        <row r="542">
          <cell r="B542">
            <v>11.04163838</v>
          </cell>
          <cell r="C542">
            <v>53.651259169999996</v>
          </cell>
          <cell r="D542">
            <v>64.712767260000007</v>
          </cell>
          <cell r="E542">
            <v>55.529891800000001</v>
          </cell>
          <cell r="F542">
            <v>89.165263179999997</v>
          </cell>
          <cell r="G542">
            <v>114.48528844000001</v>
          </cell>
          <cell r="H542">
            <v>138.95552935000001</v>
          </cell>
          <cell r="I542">
            <v>138.66422541</v>
          </cell>
        </row>
        <row r="543">
          <cell r="B543">
            <v>42.214119179999997</v>
          </cell>
          <cell r="C543">
            <v>54.431381359999996</v>
          </cell>
          <cell r="D543">
            <v>94.97431702999998</v>
          </cell>
          <cell r="E543">
            <v>98.189896449999992</v>
          </cell>
          <cell r="F543">
            <v>20.789734450000001</v>
          </cell>
          <cell r="G543">
            <v>48.72475369</v>
          </cell>
          <cell r="H543">
            <v>104.28361853999999</v>
          </cell>
          <cell r="I543">
            <v>104.29568229</v>
          </cell>
        </row>
        <row r="544">
          <cell r="B544">
            <v>0</v>
          </cell>
          <cell r="C544">
            <v>52.243585699999997</v>
          </cell>
          <cell r="D544">
            <v>113.68731457999998</v>
          </cell>
          <cell r="E544">
            <v>113.67525083999999</v>
          </cell>
          <cell r="F544">
            <v>1.72050283</v>
          </cell>
          <cell r="G544">
            <v>0</v>
          </cell>
          <cell r="H544">
            <v>120.28156276999998</v>
          </cell>
          <cell r="I544">
            <v>120.03638491999999</v>
          </cell>
        </row>
        <row r="552">
          <cell r="H552" t="str">
            <v>486 MWh</v>
          </cell>
        </row>
        <row r="554">
          <cell r="H554" t="str">
            <v>773.3 GWh</v>
          </cell>
        </row>
        <row r="617">
          <cell r="D617">
            <v>780.51</v>
          </cell>
          <cell r="E617">
            <v>12.058479407777895</v>
          </cell>
        </row>
        <row r="618">
          <cell r="D618">
            <v>690.13</v>
          </cell>
          <cell r="E618">
            <v>11.688744337778076</v>
          </cell>
        </row>
        <row r="619">
          <cell r="D619">
            <v>652.6</v>
          </cell>
          <cell r="E619">
            <v>11.024558007777841</v>
          </cell>
        </row>
        <row r="620">
          <cell r="D620">
            <v>624.20000000000005</v>
          </cell>
          <cell r="E620">
            <v>10.531319867777938</v>
          </cell>
        </row>
        <row r="621">
          <cell r="D621">
            <v>651.17999999999995</v>
          </cell>
          <cell r="E621">
            <v>11.181692377777608</v>
          </cell>
        </row>
        <row r="622">
          <cell r="D622">
            <v>719.17</v>
          </cell>
          <cell r="E622">
            <v>13.24638521777797</v>
          </cell>
        </row>
        <row r="623">
          <cell r="D623">
            <v>909.59</v>
          </cell>
          <cell r="E623">
            <v>17.065574457777529</v>
          </cell>
        </row>
        <row r="624">
          <cell r="D624">
            <v>1180.82</v>
          </cell>
          <cell r="E624">
            <v>20.406314577777948</v>
          </cell>
        </row>
        <row r="625">
          <cell r="D625">
            <v>1340.35</v>
          </cell>
          <cell r="E625">
            <v>24.476877047776043</v>
          </cell>
        </row>
        <row r="626">
          <cell r="D626">
            <v>1335.6</v>
          </cell>
          <cell r="E626">
            <v>27.305281527777652</v>
          </cell>
        </row>
        <row r="627">
          <cell r="D627">
            <v>1332.45</v>
          </cell>
          <cell r="E627">
            <v>27.322797847776656</v>
          </cell>
        </row>
        <row r="628">
          <cell r="D628">
            <v>1420.93</v>
          </cell>
          <cell r="E628">
            <v>27.182394307779077</v>
          </cell>
        </row>
        <row r="629">
          <cell r="D629">
            <v>1389.14</v>
          </cell>
          <cell r="E629">
            <v>27.467047847777849</v>
          </cell>
        </row>
        <row r="630">
          <cell r="D630">
            <v>1419.13</v>
          </cell>
          <cell r="E630">
            <v>26.640215877777337</v>
          </cell>
        </row>
        <row r="631">
          <cell r="D631">
            <v>1430.49</v>
          </cell>
          <cell r="E631">
            <v>27.889119907777058</v>
          </cell>
        </row>
        <row r="632">
          <cell r="D632">
            <v>1437.86</v>
          </cell>
          <cell r="E632">
            <v>29.420733387777545</v>
          </cell>
        </row>
        <row r="633">
          <cell r="D633">
            <v>1505.1</v>
          </cell>
          <cell r="E633">
            <v>29.956456127777983</v>
          </cell>
        </row>
        <row r="634">
          <cell r="D634">
            <v>1562.51</v>
          </cell>
          <cell r="E634">
            <v>32.249881617777646</v>
          </cell>
        </row>
        <row r="635">
          <cell r="D635">
            <v>1563.67</v>
          </cell>
          <cell r="E635">
            <v>33.345023117778965</v>
          </cell>
        </row>
        <row r="636">
          <cell r="D636">
            <v>1539.15</v>
          </cell>
          <cell r="E636">
            <v>33.322184347778602</v>
          </cell>
        </row>
        <row r="637">
          <cell r="D637">
            <v>1469.29</v>
          </cell>
          <cell r="E637">
            <v>32.16874268777724</v>
          </cell>
        </row>
        <row r="638">
          <cell r="D638">
            <v>1352.7</v>
          </cell>
          <cell r="E638">
            <v>32.207486097776609</v>
          </cell>
        </row>
        <row r="639">
          <cell r="D639">
            <v>1190.72</v>
          </cell>
          <cell r="E639">
            <v>28.257343297777425</v>
          </cell>
        </row>
        <row r="640">
          <cell r="D640">
            <v>986.18</v>
          </cell>
          <cell r="E640">
            <v>24.61723006777811</v>
          </cell>
        </row>
        <row r="641">
          <cell r="D641">
            <v>832.28</v>
          </cell>
          <cell r="E641">
            <v>16.100504947778063</v>
          </cell>
        </row>
        <row r="642">
          <cell r="D642">
            <v>707.51</v>
          </cell>
          <cell r="E642">
            <v>13.651434267777859</v>
          </cell>
        </row>
        <row r="643">
          <cell r="D643">
            <v>654.73</v>
          </cell>
          <cell r="E643">
            <v>12.221924127777697</v>
          </cell>
        </row>
        <row r="644">
          <cell r="D644">
            <v>649.77</v>
          </cell>
          <cell r="E644">
            <v>11.384632217777607</v>
          </cell>
        </row>
        <row r="645">
          <cell r="D645">
            <v>656.56</v>
          </cell>
          <cell r="E645">
            <v>11.911738627777822</v>
          </cell>
        </row>
        <row r="646">
          <cell r="D646">
            <v>723.78</v>
          </cell>
          <cell r="E646">
            <v>11.681522057777897</v>
          </cell>
        </row>
        <row r="647">
          <cell r="D647">
            <v>892.04</v>
          </cell>
          <cell r="E647">
            <v>15.516833727778248</v>
          </cell>
        </row>
        <row r="648">
          <cell r="D648">
            <v>1143.3499999999999</v>
          </cell>
          <cell r="E648">
            <v>21.188457837778287</v>
          </cell>
        </row>
        <row r="649">
          <cell r="D649">
            <v>1321.18</v>
          </cell>
          <cell r="E649">
            <v>23.602050047778448</v>
          </cell>
        </row>
        <row r="650">
          <cell r="D650">
            <v>1369.97</v>
          </cell>
          <cell r="E650">
            <v>21.990407157777327</v>
          </cell>
        </row>
        <row r="651">
          <cell r="D651">
            <v>1307.33</v>
          </cell>
          <cell r="E651">
            <v>20.001217087777377</v>
          </cell>
        </row>
        <row r="652">
          <cell r="D652">
            <v>1304.6600000000001</v>
          </cell>
          <cell r="E652">
            <v>19.230429187776963</v>
          </cell>
        </row>
        <row r="653">
          <cell r="D653">
            <v>1287.51</v>
          </cell>
          <cell r="E653">
            <v>17.858821777777393</v>
          </cell>
        </row>
        <row r="654">
          <cell r="D654">
            <v>1316.18</v>
          </cell>
          <cell r="E654">
            <v>18.107324777778786</v>
          </cell>
        </row>
        <row r="655">
          <cell r="D655">
            <v>1325.65</v>
          </cell>
          <cell r="E655">
            <v>18.677336697777491</v>
          </cell>
        </row>
        <row r="656">
          <cell r="D656">
            <v>1374.11</v>
          </cell>
          <cell r="E656">
            <v>20.767526397777601</v>
          </cell>
        </row>
        <row r="657">
          <cell r="D657">
            <v>1469.17</v>
          </cell>
          <cell r="E657">
            <v>26.176678947777418</v>
          </cell>
        </row>
        <row r="658">
          <cell r="D658">
            <v>1556.05</v>
          </cell>
          <cell r="E658">
            <v>30.6562454177772</v>
          </cell>
        </row>
        <row r="659">
          <cell r="D659">
            <v>1560.29</v>
          </cell>
          <cell r="E659">
            <v>30.583473557778461</v>
          </cell>
        </row>
        <row r="660">
          <cell r="D660">
            <v>1511.69</v>
          </cell>
          <cell r="E660">
            <v>29.831204757777869</v>
          </cell>
        </row>
        <row r="661">
          <cell r="D661">
            <v>1471.13</v>
          </cell>
          <cell r="E661">
            <v>28.438357377777947</v>
          </cell>
        </row>
        <row r="662">
          <cell r="D662">
            <v>1330.59</v>
          </cell>
          <cell r="E662">
            <v>25.408494047777822</v>
          </cell>
        </row>
        <row r="663">
          <cell r="D663">
            <v>1155.99</v>
          </cell>
          <cell r="E663">
            <v>20.55548479777849</v>
          </cell>
        </row>
        <row r="664">
          <cell r="D664">
            <v>954.37</v>
          </cell>
          <cell r="E664">
            <v>14.353816987778146</v>
          </cell>
        </row>
        <row r="665">
          <cell r="D665">
            <v>810.89</v>
          </cell>
          <cell r="E665">
            <v>17.017216717777501</v>
          </cell>
        </row>
        <row r="666">
          <cell r="D666">
            <v>696.18</v>
          </cell>
          <cell r="E666">
            <v>13.286362347777981</v>
          </cell>
        </row>
        <row r="667">
          <cell r="D667">
            <v>640.41</v>
          </cell>
          <cell r="E667">
            <v>12.951748727778181</v>
          </cell>
        </row>
        <row r="668">
          <cell r="D668">
            <v>621.79</v>
          </cell>
          <cell r="E668">
            <v>12.744087397777776</v>
          </cell>
        </row>
        <row r="669">
          <cell r="D669">
            <v>614.88</v>
          </cell>
          <cell r="E669">
            <v>14.132673717777948</v>
          </cell>
        </row>
        <row r="670">
          <cell r="D670">
            <v>668.67</v>
          </cell>
          <cell r="E670">
            <v>13.975574747777614</v>
          </cell>
        </row>
        <row r="671">
          <cell r="D671">
            <v>819.83</v>
          </cell>
          <cell r="E671">
            <v>13.900754157777669</v>
          </cell>
        </row>
        <row r="672">
          <cell r="D672">
            <v>1039.27</v>
          </cell>
          <cell r="E672">
            <v>18.190534907777646</v>
          </cell>
        </row>
        <row r="673">
          <cell r="D673">
            <v>1215.31</v>
          </cell>
          <cell r="E673">
            <v>22.016698837777312</v>
          </cell>
        </row>
        <row r="674">
          <cell r="D674">
            <v>1254.0899999999999</v>
          </cell>
          <cell r="E674">
            <v>23.201555597777769</v>
          </cell>
        </row>
        <row r="675">
          <cell r="D675">
            <v>1280.43</v>
          </cell>
          <cell r="E675">
            <v>22.887214227776894</v>
          </cell>
        </row>
        <row r="676">
          <cell r="D676">
            <v>1274.95</v>
          </cell>
          <cell r="E676">
            <v>23.309044657778486</v>
          </cell>
        </row>
        <row r="677">
          <cell r="D677">
            <v>1287.74</v>
          </cell>
          <cell r="E677">
            <v>22.436864737776887</v>
          </cell>
        </row>
        <row r="678">
          <cell r="D678">
            <v>1295.19</v>
          </cell>
          <cell r="E678">
            <v>21.048590877777769</v>
          </cell>
        </row>
        <row r="679">
          <cell r="D679">
            <v>1278.02</v>
          </cell>
          <cell r="E679">
            <v>19.622799337778588</v>
          </cell>
        </row>
        <row r="680">
          <cell r="D680">
            <v>1278.24</v>
          </cell>
          <cell r="E680">
            <v>21.747614647778391</v>
          </cell>
        </row>
        <row r="681">
          <cell r="D681">
            <v>1446.41</v>
          </cell>
          <cell r="E681">
            <v>26.813711067777604</v>
          </cell>
        </row>
        <row r="682">
          <cell r="D682">
            <v>1574.82</v>
          </cell>
          <cell r="E682">
            <v>29.908632907777474</v>
          </cell>
        </row>
        <row r="683">
          <cell r="D683">
            <v>1543.52</v>
          </cell>
          <cell r="E683">
            <v>31.414646507776979</v>
          </cell>
        </row>
        <row r="684">
          <cell r="D684">
            <v>1481.54</v>
          </cell>
          <cell r="E684">
            <v>30.652860047777267</v>
          </cell>
        </row>
        <row r="685">
          <cell r="D685">
            <v>1424.45</v>
          </cell>
          <cell r="E685">
            <v>28.655829887776918</v>
          </cell>
        </row>
        <row r="686">
          <cell r="D686">
            <v>1281.6099999999999</v>
          </cell>
          <cell r="E686">
            <v>27.632221447777738</v>
          </cell>
        </row>
        <row r="687">
          <cell r="D687">
            <v>1102.9100000000001</v>
          </cell>
          <cell r="E687">
            <v>22.428193447778312</v>
          </cell>
        </row>
        <row r="688">
          <cell r="D688">
            <v>892.49</v>
          </cell>
          <cell r="E688">
            <v>17.642029047777442</v>
          </cell>
        </row>
        <row r="689">
          <cell r="D689">
            <v>795.41</v>
          </cell>
          <cell r="E689">
            <v>14.444142027778412</v>
          </cell>
        </row>
        <row r="690">
          <cell r="D690">
            <v>702.25</v>
          </cell>
          <cell r="E690">
            <v>13.577602747777405</v>
          </cell>
        </row>
        <row r="691">
          <cell r="D691">
            <v>655.57</v>
          </cell>
          <cell r="E691">
            <v>13.741654957777996</v>
          </cell>
        </row>
        <row r="692">
          <cell r="D692">
            <v>636.03</v>
          </cell>
          <cell r="E692">
            <v>14.068975587777459</v>
          </cell>
        </row>
        <row r="693">
          <cell r="D693">
            <v>646</v>
          </cell>
          <cell r="E693">
            <v>13.744911897777683</v>
          </cell>
        </row>
        <row r="694">
          <cell r="D694">
            <v>708.29</v>
          </cell>
          <cell r="E694">
            <v>15.041981027777865</v>
          </cell>
        </row>
        <row r="695">
          <cell r="D695">
            <v>845.87</v>
          </cell>
          <cell r="E695">
            <v>18.543417377778269</v>
          </cell>
        </row>
        <row r="696">
          <cell r="D696">
            <v>1066.97</v>
          </cell>
          <cell r="E696">
            <v>24.503740587778566</v>
          </cell>
        </row>
        <row r="697">
          <cell r="D697">
            <v>1260.1600000000001</v>
          </cell>
          <cell r="E697">
            <v>25.417908677777632</v>
          </cell>
        </row>
        <row r="698">
          <cell r="D698">
            <v>1313.45</v>
          </cell>
          <cell r="E698">
            <v>24.852608197777045</v>
          </cell>
        </row>
        <row r="699">
          <cell r="D699">
            <v>1231.6099999999999</v>
          </cell>
          <cell r="E699">
            <v>25.583707727777892</v>
          </cell>
        </row>
        <row r="700">
          <cell r="D700">
            <v>1190.28</v>
          </cell>
          <cell r="E700">
            <v>24.252685627778192</v>
          </cell>
        </row>
        <row r="701">
          <cell r="D701">
            <v>1184.0999999999999</v>
          </cell>
          <cell r="E701">
            <v>23.295916667777647</v>
          </cell>
        </row>
        <row r="702">
          <cell r="D702">
            <v>1184</v>
          </cell>
          <cell r="E702">
            <v>23.296760537777118</v>
          </cell>
        </row>
        <row r="703">
          <cell r="D703">
            <v>1224.25</v>
          </cell>
          <cell r="E703">
            <v>24.091786387777802</v>
          </cell>
        </row>
        <row r="704">
          <cell r="D704">
            <v>1265.46</v>
          </cell>
          <cell r="E704">
            <v>29.852186707777946</v>
          </cell>
        </row>
        <row r="705">
          <cell r="D705">
            <v>1380.44</v>
          </cell>
          <cell r="E705">
            <v>36.089692287777098</v>
          </cell>
        </row>
        <row r="706">
          <cell r="D706">
            <v>1489.81</v>
          </cell>
          <cell r="E706">
            <v>39.771252897776776</v>
          </cell>
        </row>
        <row r="707">
          <cell r="D707">
            <v>1480.42</v>
          </cell>
          <cell r="E707">
            <v>39.280021417778244</v>
          </cell>
        </row>
        <row r="708">
          <cell r="D708">
            <v>1450.18</v>
          </cell>
          <cell r="E708">
            <v>41.409488837777644</v>
          </cell>
        </row>
        <row r="709">
          <cell r="D709">
            <v>1480.35</v>
          </cell>
          <cell r="E709">
            <v>39.106096257778063</v>
          </cell>
        </row>
        <row r="710">
          <cell r="D710">
            <v>1364.42</v>
          </cell>
          <cell r="E710">
            <v>30.135326257778843</v>
          </cell>
        </row>
        <row r="711">
          <cell r="D711">
            <v>1195.48</v>
          </cell>
          <cell r="E711">
            <v>28.813608807777428</v>
          </cell>
        </row>
        <row r="712">
          <cell r="D712">
            <v>996.15</v>
          </cell>
          <cell r="E712">
            <v>21.000989977777635</v>
          </cell>
        </row>
        <row r="713">
          <cell r="D713">
            <v>788.42</v>
          </cell>
          <cell r="E713">
            <v>14.176230067778306</v>
          </cell>
        </row>
        <row r="714">
          <cell r="D714">
            <v>697.44</v>
          </cell>
          <cell r="E714">
            <v>13.685172067778012</v>
          </cell>
        </row>
        <row r="715">
          <cell r="D715">
            <v>662.72</v>
          </cell>
          <cell r="E715">
            <v>13.025133237777936</v>
          </cell>
        </row>
        <row r="716">
          <cell r="D716">
            <v>645.89</v>
          </cell>
          <cell r="E716">
            <v>12.467169847777768</v>
          </cell>
        </row>
        <row r="717">
          <cell r="D717">
            <v>655.63</v>
          </cell>
          <cell r="E717">
            <v>14.286397217777335</v>
          </cell>
        </row>
        <row r="718">
          <cell r="D718">
            <v>719.28</v>
          </cell>
          <cell r="E718">
            <v>17.068938397777174</v>
          </cell>
        </row>
        <row r="719">
          <cell r="D719">
            <v>877.03</v>
          </cell>
          <cell r="E719">
            <v>20.956585847778797</v>
          </cell>
        </row>
        <row r="720">
          <cell r="D720">
            <v>1112.25</v>
          </cell>
          <cell r="E720">
            <v>25.567717107778208</v>
          </cell>
        </row>
        <row r="721">
          <cell r="D721">
            <v>1280.04</v>
          </cell>
          <cell r="E721">
            <v>24.279268777777816</v>
          </cell>
        </row>
        <row r="722">
          <cell r="D722">
            <v>1279.5</v>
          </cell>
          <cell r="E722">
            <v>22.5541377077775</v>
          </cell>
        </row>
        <row r="723">
          <cell r="D723">
            <v>1206.49</v>
          </cell>
          <cell r="E723">
            <v>22.926975487778464</v>
          </cell>
        </row>
        <row r="724">
          <cell r="D724">
            <v>1167.0899999999999</v>
          </cell>
          <cell r="E724">
            <v>23.624017667777025</v>
          </cell>
        </row>
        <row r="725">
          <cell r="D725">
            <v>1158.3</v>
          </cell>
          <cell r="E725">
            <v>22.259806787778416</v>
          </cell>
        </row>
        <row r="726">
          <cell r="D726">
            <v>1158.3800000000001</v>
          </cell>
          <cell r="E726">
            <v>18.414009607776734</v>
          </cell>
        </row>
        <row r="727">
          <cell r="D727">
            <v>1199.8699999999999</v>
          </cell>
          <cell r="E727">
            <v>18.123143597777016</v>
          </cell>
        </row>
        <row r="728">
          <cell r="D728">
            <v>1261.1300000000001</v>
          </cell>
          <cell r="E728">
            <v>26.774796337778298</v>
          </cell>
        </row>
        <row r="729">
          <cell r="D729">
            <v>1385.71</v>
          </cell>
          <cell r="E729">
            <v>33.257557627777715</v>
          </cell>
        </row>
        <row r="730">
          <cell r="D730">
            <v>1511.1</v>
          </cell>
          <cell r="E730">
            <v>36.686884587777286</v>
          </cell>
        </row>
        <row r="731">
          <cell r="D731">
            <v>1538.71</v>
          </cell>
          <cell r="E731">
            <v>41.913057177777318</v>
          </cell>
        </row>
        <row r="732">
          <cell r="D732">
            <v>1511.14</v>
          </cell>
          <cell r="E732">
            <v>43.196790187777879</v>
          </cell>
        </row>
        <row r="733">
          <cell r="D733">
            <v>1504.44</v>
          </cell>
          <cell r="E733">
            <v>36.824253797778056</v>
          </cell>
        </row>
        <row r="734">
          <cell r="D734">
            <v>1407.64</v>
          </cell>
          <cell r="E734">
            <v>32.236138127777167</v>
          </cell>
        </row>
        <row r="735">
          <cell r="D735">
            <v>1252.28</v>
          </cell>
          <cell r="E735">
            <v>24.753977767777315</v>
          </cell>
        </row>
        <row r="736">
          <cell r="D736">
            <v>1069.25</v>
          </cell>
          <cell r="E736">
            <v>18.153772917778042</v>
          </cell>
        </row>
        <row r="737">
          <cell r="D737">
            <v>900.51</v>
          </cell>
          <cell r="E737">
            <v>11.665428587778024</v>
          </cell>
        </row>
        <row r="738">
          <cell r="D738">
            <v>772.35</v>
          </cell>
          <cell r="E738">
            <v>10.777253897777769</v>
          </cell>
        </row>
        <row r="739">
          <cell r="D739">
            <v>688.52</v>
          </cell>
          <cell r="E739">
            <v>10.674171587777778</v>
          </cell>
        </row>
        <row r="740">
          <cell r="D740">
            <v>659.79</v>
          </cell>
          <cell r="E740">
            <v>10.236994847777737</v>
          </cell>
        </row>
        <row r="741">
          <cell r="D741">
            <v>668.58</v>
          </cell>
          <cell r="E741">
            <v>10.44656650777813</v>
          </cell>
        </row>
        <row r="742">
          <cell r="D742">
            <v>706.63</v>
          </cell>
          <cell r="E742">
            <v>13.097096287778186</v>
          </cell>
        </row>
        <row r="743">
          <cell r="D743">
            <v>834.04</v>
          </cell>
          <cell r="E743">
            <v>17.729180017777026</v>
          </cell>
        </row>
        <row r="744">
          <cell r="D744">
            <v>1027.8800000000001</v>
          </cell>
          <cell r="E744">
            <v>22.092993957778845</v>
          </cell>
        </row>
        <row r="745">
          <cell r="D745">
            <v>1188.98</v>
          </cell>
          <cell r="E745">
            <v>26.772386907778127</v>
          </cell>
        </row>
        <row r="746">
          <cell r="D746">
            <v>1208.71</v>
          </cell>
          <cell r="E746">
            <v>24.754523817777681</v>
          </cell>
        </row>
        <row r="747">
          <cell r="D747">
            <v>1203.3599999999999</v>
          </cell>
          <cell r="E747">
            <v>25.689112947777176</v>
          </cell>
        </row>
        <row r="748">
          <cell r="D748">
            <v>1208.05</v>
          </cell>
          <cell r="E748">
            <v>24.42301757777841</v>
          </cell>
        </row>
        <row r="749">
          <cell r="D749">
            <v>1179.8900000000001</v>
          </cell>
          <cell r="E749">
            <v>21.750417847777953</v>
          </cell>
        </row>
        <row r="750">
          <cell r="D750">
            <v>1117.1099999999999</v>
          </cell>
          <cell r="E750">
            <v>18.961604247778723</v>
          </cell>
        </row>
        <row r="751">
          <cell r="D751">
            <v>1158.19</v>
          </cell>
          <cell r="E751">
            <v>19.447026897777732</v>
          </cell>
        </row>
        <row r="752">
          <cell r="D752">
            <v>1239.68</v>
          </cell>
          <cell r="E752">
            <v>26.187664577778378</v>
          </cell>
        </row>
        <row r="753">
          <cell r="D753">
            <v>1377.12</v>
          </cell>
          <cell r="E753">
            <v>38.067950367779076</v>
          </cell>
        </row>
        <row r="754">
          <cell r="D754">
            <v>1519.71</v>
          </cell>
          <cell r="E754">
            <v>43.219890827778499</v>
          </cell>
        </row>
        <row r="755">
          <cell r="D755">
            <v>1525.48</v>
          </cell>
          <cell r="E755">
            <v>46.731105447777736</v>
          </cell>
        </row>
        <row r="756">
          <cell r="D756">
            <v>1515.15</v>
          </cell>
          <cell r="E756">
            <v>46.819039777778016</v>
          </cell>
        </row>
        <row r="757">
          <cell r="D757">
            <v>1500.41</v>
          </cell>
          <cell r="E757">
            <v>44.032827307777325</v>
          </cell>
        </row>
        <row r="758">
          <cell r="D758">
            <v>1410.24</v>
          </cell>
          <cell r="E758">
            <v>34.769216487777612</v>
          </cell>
        </row>
        <row r="759">
          <cell r="D759">
            <v>1265.46</v>
          </cell>
          <cell r="E759">
            <v>27.06974532777781</v>
          </cell>
        </row>
        <row r="760">
          <cell r="D760">
            <v>1059.0899999999999</v>
          </cell>
          <cell r="E760">
            <v>18.623972757777437</v>
          </cell>
        </row>
        <row r="761">
          <cell r="D761">
            <v>842.27</v>
          </cell>
          <cell r="E761">
            <v>12.732089157777864</v>
          </cell>
        </row>
        <row r="762">
          <cell r="D762">
            <v>735.69</v>
          </cell>
          <cell r="E762">
            <v>11.274710047778058</v>
          </cell>
        </row>
        <row r="763">
          <cell r="D763">
            <v>683.73</v>
          </cell>
          <cell r="E763">
            <v>11.588768297777506</v>
          </cell>
        </row>
        <row r="764">
          <cell r="D764">
            <v>665.85</v>
          </cell>
          <cell r="E764">
            <v>10.86635465777772</v>
          </cell>
        </row>
        <row r="765">
          <cell r="D765">
            <v>674.37</v>
          </cell>
          <cell r="E765">
            <v>11.506307327777563</v>
          </cell>
        </row>
        <row r="766">
          <cell r="D766">
            <v>753.28</v>
          </cell>
          <cell r="E766">
            <v>12.353494787777549</v>
          </cell>
        </row>
        <row r="767">
          <cell r="D767">
            <v>933.59</v>
          </cell>
          <cell r="E767">
            <v>18.777763527777779</v>
          </cell>
        </row>
        <row r="768">
          <cell r="D768">
            <v>1196.51</v>
          </cell>
          <cell r="E768">
            <v>26.600766917778401</v>
          </cell>
        </row>
        <row r="769">
          <cell r="D769">
            <v>1359.17</v>
          </cell>
          <cell r="E769">
            <v>30.492902947778475</v>
          </cell>
        </row>
        <row r="770">
          <cell r="D770">
            <v>1357.76</v>
          </cell>
          <cell r="E770">
            <v>27.772059897777581</v>
          </cell>
        </row>
        <row r="771">
          <cell r="D771">
            <v>1346.03</v>
          </cell>
          <cell r="E771">
            <v>27.461739157778311</v>
          </cell>
        </row>
        <row r="772">
          <cell r="D772">
            <v>1236.1600000000001</v>
          </cell>
          <cell r="E772">
            <v>24.546712367777445</v>
          </cell>
        </row>
        <row r="773">
          <cell r="D773">
            <v>1193.8499999999999</v>
          </cell>
          <cell r="E773">
            <v>23.345981987777805</v>
          </cell>
        </row>
        <row r="774">
          <cell r="D774">
            <v>1226.4000000000001</v>
          </cell>
          <cell r="E774">
            <v>22.916404057777072</v>
          </cell>
        </row>
        <row r="775">
          <cell r="D775">
            <v>1263.31</v>
          </cell>
          <cell r="E775">
            <v>20.929771857777268</v>
          </cell>
        </row>
        <row r="776">
          <cell r="D776">
            <v>1323.31</v>
          </cell>
          <cell r="E776">
            <v>26.65620298777776</v>
          </cell>
        </row>
        <row r="777">
          <cell r="D777">
            <v>1445.5</v>
          </cell>
          <cell r="E777">
            <v>28.361460347777665</v>
          </cell>
        </row>
        <row r="778">
          <cell r="D778">
            <v>1569.42</v>
          </cell>
          <cell r="E778">
            <v>30.087659507776607</v>
          </cell>
        </row>
        <row r="779">
          <cell r="D779">
            <v>1565.38</v>
          </cell>
          <cell r="E779">
            <v>32.626155317777602</v>
          </cell>
        </row>
        <row r="780">
          <cell r="D780">
            <v>1545.32</v>
          </cell>
          <cell r="E780">
            <v>31.87887929777844</v>
          </cell>
        </row>
        <row r="781">
          <cell r="D781">
            <v>1507.39</v>
          </cell>
          <cell r="E781">
            <v>29.250775327777092</v>
          </cell>
        </row>
        <row r="782">
          <cell r="D782">
            <v>1404.35</v>
          </cell>
          <cell r="E782">
            <v>32.045413757777624</v>
          </cell>
        </row>
        <row r="783">
          <cell r="D783">
            <v>1211.83</v>
          </cell>
          <cell r="E783">
            <v>31.202450687778082</v>
          </cell>
        </row>
        <row r="784">
          <cell r="D784">
            <v>997.18</v>
          </cell>
          <cell r="E784">
            <v>17.930181027776825</v>
          </cell>
        </row>
        <row r="817">
          <cell r="D817">
            <v>22000</v>
          </cell>
          <cell r="E817">
            <v>30000</v>
          </cell>
        </row>
        <row r="818">
          <cell r="D818">
            <v>21000</v>
          </cell>
          <cell r="E818">
            <v>25000</v>
          </cell>
        </row>
        <row r="819">
          <cell r="D819">
            <v>20000</v>
          </cell>
          <cell r="E819">
            <v>22000</v>
          </cell>
        </row>
        <row r="820">
          <cell r="D820">
            <v>19000</v>
          </cell>
          <cell r="E820">
            <v>20000</v>
          </cell>
        </row>
        <row r="821">
          <cell r="D821">
            <v>19000</v>
          </cell>
          <cell r="E821">
            <v>20000</v>
          </cell>
        </row>
        <row r="822">
          <cell r="D822">
            <v>19000</v>
          </cell>
          <cell r="E822">
            <v>20000</v>
          </cell>
        </row>
        <row r="823">
          <cell r="D823">
            <v>20000</v>
          </cell>
          <cell r="E823">
            <v>22000</v>
          </cell>
        </row>
        <row r="824">
          <cell r="D824">
            <v>20000</v>
          </cell>
          <cell r="E824">
            <v>22000</v>
          </cell>
        </row>
        <row r="825">
          <cell r="D825">
            <v>19000</v>
          </cell>
          <cell r="E825">
            <v>20000</v>
          </cell>
        </row>
        <row r="826">
          <cell r="D826">
            <v>20000</v>
          </cell>
          <cell r="E826">
            <v>21000</v>
          </cell>
        </row>
        <row r="827">
          <cell r="D827">
            <v>21000</v>
          </cell>
          <cell r="E827">
            <v>22000</v>
          </cell>
        </row>
        <row r="828">
          <cell r="D828">
            <v>22000</v>
          </cell>
          <cell r="E828">
            <v>24000</v>
          </cell>
        </row>
      </sheetData>
      <sheetData sheetId="2"/>
      <sheetData sheetId="3"/>
      <sheetData sheetId="4">
        <row r="7">
          <cell r="B7" t="str">
            <v xml:space="preserve">Planifikimi i gjenerimit per D-1 </v>
          </cell>
        </row>
        <row r="10">
          <cell r="E10">
            <v>1902.25</v>
          </cell>
        </row>
        <row r="11">
          <cell r="E11">
            <v>1844.75</v>
          </cell>
        </row>
        <row r="12">
          <cell r="E12">
            <v>1760.42</v>
          </cell>
        </row>
        <row r="13">
          <cell r="E13">
            <v>1736.05</v>
          </cell>
        </row>
        <row r="14">
          <cell r="E14">
            <v>1745.7</v>
          </cell>
        </row>
        <row r="15">
          <cell r="E15">
            <v>1829.77</v>
          </cell>
        </row>
        <row r="16">
          <cell r="E16">
            <v>1965.13</v>
          </cell>
        </row>
        <row r="17">
          <cell r="E17">
            <v>1853.46</v>
          </cell>
        </row>
        <row r="18">
          <cell r="E18">
            <v>2093.79</v>
          </cell>
        </row>
        <row r="19">
          <cell r="E19">
            <v>2173.39</v>
          </cell>
        </row>
        <row r="20">
          <cell r="E20">
            <v>2245.63</v>
          </cell>
        </row>
        <row r="21">
          <cell r="E21">
            <v>2261.06</v>
          </cell>
        </row>
        <row r="22">
          <cell r="E22">
            <v>2247.54</v>
          </cell>
        </row>
        <row r="23">
          <cell r="E23">
            <v>2243.2399999999998</v>
          </cell>
        </row>
        <row r="24">
          <cell r="E24">
            <v>2086.02</v>
          </cell>
        </row>
        <row r="25">
          <cell r="E25">
            <v>2054.4499999999998</v>
          </cell>
        </row>
        <row r="26">
          <cell r="E26">
            <v>2095.6</v>
          </cell>
        </row>
        <row r="27">
          <cell r="E27">
            <v>2161.62</v>
          </cell>
        </row>
        <row r="28">
          <cell r="E28">
            <v>2228.7199999999998</v>
          </cell>
        </row>
        <row r="29">
          <cell r="E29">
            <v>2165.2600000000002</v>
          </cell>
        </row>
        <row r="30">
          <cell r="E30">
            <v>2107.3200000000002</v>
          </cell>
        </row>
        <row r="31">
          <cell r="E31">
            <v>2214.8000000000002</v>
          </cell>
        </row>
        <row r="32">
          <cell r="E32">
            <v>2223.65</v>
          </cell>
        </row>
        <row r="33">
          <cell r="E33">
            <v>2098.38</v>
          </cell>
        </row>
        <row r="65">
          <cell r="D65" t="str">
            <v>Prodhimi</v>
          </cell>
          <cell r="E65" t="str">
            <v>Shkembimi</v>
          </cell>
          <cell r="F65" t="str">
            <v>Ngarkesa</v>
          </cell>
        </row>
        <row r="66">
          <cell r="D66">
            <v>1124.9558057899999</v>
          </cell>
          <cell r="E66">
            <v>351.9608315399999</v>
          </cell>
          <cell r="F66">
            <v>772.99497425000004</v>
          </cell>
        </row>
        <row r="67">
          <cell r="D67">
            <v>997.81606031000013</v>
          </cell>
          <cell r="E67">
            <v>309.50342432000014</v>
          </cell>
          <cell r="F67">
            <v>688.31263598999999</v>
          </cell>
        </row>
        <row r="68">
          <cell r="D68">
            <v>955.51543916999958</v>
          </cell>
          <cell r="E68">
            <v>318.18398611000009</v>
          </cell>
          <cell r="F68">
            <v>637.33145305999949</v>
          </cell>
        </row>
        <row r="69">
          <cell r="D69">
            <v>933.16261955999983</v>
          </cell>
          <cell r="E69">
            <v>314.3403181000001</v>
          </cell>
          <cell r="F69">
            <v>618.82230145999972</v>
          </cell>
        </row>
        <row r="70">
          <cell r="D70">
            <v>891.40807342999983</v>
          </cell>
          <cell r="E70">
            <v>268.32913846000002</v>
          </cell>
          <cell r="F70">
            <v>623.07893496999986</v>
          </cell>
        </row>
        <row r="71">
          <cell r="D71">
            <v>952.3578323600002</v>
          </cell>
          <cell r="E71">
            <v>279.67877799999997</v>
          </cell>
          <cell r="F71">
            <v>672.67905436000024</v>
          </cell>
        </row>
        <row r="72">
          <cell r="D72">
            <v>1181.4938633999998</v>
          </cell>
          <cell r="E72">
            <v>323.51868333999994</v>
          </cell>
          <cell r="F72">
            <v>857.97518005999984</v>
          </cell>
        </row>
        <row r="73">
          <cell r="D73">
            <v>1430.2897633799994</v>
          </cell>
          <cell r="E73">
            <v>293.09246482999993</v>
          </cell>
          <cell r="F73">
            <v>1137.1972985499995</v>
          </cell>
        </row>
        <row r="74">
          <cell r="D74">
            <v>1691.4871204900003</v>
          </cell>
          <cell r="E74">
            <v>386.65402849000009</v>
          </cell>
          <cell r="F74">
            <v>1304.8330920000003</v>
          </cell>
        </row>
        <row r="75">
          <cell r="D75">
            <v>1851.7418659500004</v>
          </cell>
          <cell r="E75">
            <v>482.49066947</v>
          </cell>
          <cell r="F75">
            <v>1369.2511964800003</v>
          </cell>
        </row>
        <row r="76">
          <cell r="D76">
            <v>1884.7693842400004</v>
          </cell>
          <cell r="E76">
            <v>509.83272137000006</v>
          </cell>
          <cell r="F76">
            <v>1374.9366628700004</v>
          </cell>
        </row>
        <row r="77">
          <cell r="D77">
            <v>1883.0220644099995</v>
          </cell>
          <cell r="E77">
            <v>536.18779267000002</v>
          </cell>
          <cell r="F77">
            <v>1346.8342717399996</v>
          </cell>
        </row>
        <row r="78">
          <cell r="D78">
            <v>1870.3929610699997</v>
          </cell>
          <cell r="E78">
            <v>474.08959480000004</v>
          </cell>
          <cell r="F78">
            <v>1396.3033662699997</v>
          </cell>
        </row>
        <row r="79">
          <cell r="D79">
            <v>1979.4816161100002</v>
          </cell>
          <cell r="E79">
            <v>543.12123639000015</v>
          </cell>
          <cell r="F79">
            <v>1436.3603797200001</v>
          </cell>
        </row>
        <row r="80">
          <cell r="D80">
            <v>2021.3570828299994</v>
          </cell>
          <cell r="E80">
            <v>555.95122168000012</v>
          </cell>
          <cell r="F80">
            <v>1465.4058611499993</v>
          </cell>
        </row>
        <row r="81">
          <cell r="D81">
            <v>2145.8426353199998</v>
          </cell>
          <cell r="E81">
            <v>657.62775785000008</v>
          </cell>
          <cell r="F81">
            <v>1488.2148774699997</v>
          </cell>
        </row>
        <row r="82">
          <cell r="D82">
            <v>2164.4760916599989</v>
          </cell>
          <cell r="E82">
            <v>618.44979205999994</v>
          </cell>
          <cell r="F82">
            <v>1546.026299599999</v>
          </cell>
        </row>
        <row r="83">
          <cell r="D83">
            <v>2211.2796281800006</v>
          </cell>
          <cell r="E83">
            <v>591.80946509</v>
          </cell>
          <cell r="F83">
            <v>1619.4701630900006</v>
          </cell>
        </row>
        <row r="84">
          <cell r="D84">
            <v>2213.0533524099988</v>
          </cell>
          <cell r="E84">
            <v>594.86802136000006</v>
          </cell>
          <cell r="F84">
            <v>1618.1853310499987</v>
          </cell>
        </row>
        <row r="85">
          <cell r="D85">
            <v>2211.2829542000009</v>
          </cell>
          <cell r="E85">
            <v>599.22724219000008</v>
          </cell>
          <cell r="F85">
            <v>1612.0557120100007</v>
          </cell>
        </row>
        <row r="86">
          <cell r="D86">
            <v>2171.0326316499995</v>
          </cell>
          <cell r="E86">
            <v>597.37520428999994</v>
          </cell>
          <cell r="F86">
            <v>1573.6574273599995</v>
          </cell>
        </row>
        <row r="87">
          <cell r="D87">
            <v>2080.8046342600005</v>
          </cell>
          <cell r="E87">
            <v>615.95521452000003</v>
          </cell>
          <cell r="F87">
            <v>1464.8494197400005</v>
          </cell>
        </row>
        <row r="88">
          <cell r="D88">
            <v>1985.9954380499996</v>
          </cell>
          <cell r="E88">
            <v>705.49987693000003</v>
          </cell>
          <cell r="F88">
            <v>1280.4955611199996</v>
          </cell>
        </row>
        <row r="89">
          <cell r="D89">
            <v>1537.4356521700004</v>
          </cell>
          <cell r="E89">
            <v>493.78005402999992</v>
          </cell>
          <cell r="F89">
            <v>1043.6555981400004</v>
          </cell>
        </row>
      </sheetData>
      <sheetData sheetId="5">
        <row r="16">
          <cell r="B16" t="str">
            <v>aFRR+</v>
          </cell>
          <cell r="C16" t="str">
            <v>aFRR-</v>
          </cell>
          <cell r="D16" t="str">
            <v>mFRR+</v>
          </cell>
          <cell r="E16" t="str">
            <v>mFRR-</v>
          </cell>
          <cell r="F16" t="str">
            <v>RR+</v>
          </cell>
          <cell r="G16" t="str">
            <v>RR-</v>
          </cell>
          <cell r="H16" t="str">
            <v>Total-</v>
          </cell>
        </row>
        <row r="17">
          <cell r="B17">
            <v>70</v>
          </cell>
          <cell r="C17">
            <v>75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145</v>
          </cell>
        </row>
        <row r="18">
          <cell r="B18">
            <v>70</v>
          </cell>
          <cell r="C18">
            <v>75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145</v>
          </cell>
        </row>
        <row r="19">
          <cell r="B19">
            <v>70</v>
          </cell>
          <cell r="C19">
            <v>75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145</v>
          </cell>
        </row>
        <row r="20">
          <cell r="B20">
            <v>70</v>
          </cell>
          <cell r="C20">
            <v>75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145</v>
          </cell>
        </row>
        <row r="21">
          <cell r="B21">
            <v>70</v>
          </cell>
          <cell r="C21">
            <v>75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145</v>
          </cell>
        </row>
        <row r="22">
          <cell r="B22">
            <v>75</v>
          </cell>
          <cell r="C22">
            <v>70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145</v>
          </cell>
        </row>
        <row r="23">
          <cell r="B23">
            <v>75</v>
          </cell>
          <cell r="C23">
            <v>70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145</v>
          </cell>
        </row>
        <row r="24">
          <cell r="B24">
            <v>75</v>
          </cell>
          <cell r="C24">
            <v>70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145</v>
          </cell>
        </row>
        <row r="25">
          <cell r="B25">
            <v>75</v>
          </cell>
          <cell r="C25">
            <v>70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145</v>
          </cell>
        </row>
        <row r="26">
          <cell r="B26">
            <v>75</v>
          </cell>
          <cell r="C26">
            <v>70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145</v>
          </cell>
        </row>
        <row r="27">
          <cell r="B27">
            <v>75</v>
          </cell>
          <cell r="C27">
            <v>70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145</v>
          </cell>
        </row>
        <row r="28">
          <cell r="B28">
            <v>75</v>
          </cell>
          <cell r="C28">
            <v>70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145</v>
          </cell>
        </row>
        <row r="29">
          <cell r="B29">
            <v>75</v>
          </cell>
          <cell r="C29">
            <v>70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145</v>
          </cell>
        </row>
        <row r="30">
          <cell r="B30">
            <v>75</v>
          </cell>
          <cell r="C30">
            <v>70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145</v>
          </cell>
        </row>
        <row r="31">
          <cell r="B31">
            <v>75</v>
          </cell>
          <cell r="C31">
            <v>70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145</v>
          </cell>
        </row>
        <row r="32">
          <cell r="B32">
            <v>75</v>
          </cell>
          <cell r="C32">
            <v>70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145</v>
          </cell>
        </row>
        <row r="33">
          <cell r="B33">
            <v>75</v>
          </cell>
          <cell r="C33">
            <v>70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145</v>
          </cell>
        </row>
        <row r="34">
          <cell r="B34">
            <v>75</v>
          </cell>
          <cell r="C34">
            <v>70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145</v>
          </cell>
        </row>
        <row r="35">
          <cell r="B35">
            <v>75</v>
          </cell>
          <cell r="C35">
            <v>70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145</v>
          </cell>
        </row>
        <row r="36">
          <cell r="B36">
            <v>75</v>
          </cell>
          <cell r="C36">
            <v>70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145</v>
          </cell>
        </row>
        <row r="37">
          <cell r="B37">
            <v>75</v>
          </cell>
          <cell r="C37">
            <v>70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145</v>
          </cell>
        </row>
        <row r="38">
          <cell r="B38">
            <v>70</v>
          </cell>
          <cell r="C38">
            <v>75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145</v>
          </cell>
        </row>
        <row r="39">
          <cell r="B39">
            <v>70</v>
          </cell>
          <cell r="C39">
            <v>75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145</v>
          </cell>
        </row>
        <row r="40">
          <cell r="B40">
            <v>70</v>
          </cell>
          <cell r="C40">
            <v>75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145</v>
          </cell>
        </row>
        <row r="217">
          <cell r="B217" t="str">
            <v>05/01/2026</v>
          </cell>
          <cell r="C217" t="str">
            <v>06/01/2026</v>
          </cell>
          <cell r="D217" t="str">
            <v>08/01/2026</v>
          </cell>
          <cell r="E217" t="str">
            <v>08/01/2026</v>
          </cell>
          <cell r="F217" t="str">
            <v>09/01/2026</v>
          </cell>
          <cell r="G217" t="str">
            <v>10/01/2026</v>
          </cell>
          <cell r="H217" t="str">
            <v>11/01/2026</v>
          </cell>
        </row>
        <row r="218">
          <cell r="B218">
            <v>10.531319867777938</v>
          </cell>
          <cell r="C218">
            <v>11.384632217777607</v>
          </cell>
          <cell r="D218">
            <v>12.744087397777776</v>
          </cell>
          <cell r="E218">
            <v>13.577602747777405</v>
          </cell>
          <cell r="F218">
            <v>12.467169847777768</v>
          </cell>
          <cell r="G218">
            <v>10.236994847777737</v>
          </cell>
          <cell r="H218">
            <v>10.86635465777772</v>
          </cell>
        </row>
        <row r="219">
          <cell r="B219">
            <v>33.345023117778965</v>
          </cell>
          <cell r="C219">
            <v>30.6562454177772</v>
          </cell>
          <cell r="D219">
            <v>31.414646507776979</v>
          </cell>
          <cell r="E219">
            <v>41.409488837777644</v>
          </cell>
          <cell r="F219">
            <v>43.196790187777879</v>
          </cell>
          <cell r="G219">
            <v>46.819039777778016</v>
          </cell>
          <cell r="H219">
            <v>32.626155317777602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ublikime AL"/>
      <sheetName val="Publikime EN"/>
      <sheetName val="Info "/>
      <sheetName val="D-1"/>
      <sheetName val="W-1"/>
    </sheetNames>
    <sheetDataSet>
      <sheetData sheetId="0" refreshError="1">
        <row r="2">
          <cell r="B2">
            <v>44867</v>
          </cell>
        </row>
        <row r="40">
          <cell r="D40">
            <v>1</v>
          </cell>
          <cell r="E40">
            <v>2</v>
          </cell>
          <cell r="F40">
            <v>3</v>
          </cell>
          <cell r="G40">
            <v>4</v>
          </cell>
        </row>
        <row r="154">
          <cell r="H154">
            <v>1150000</v>
          </cell>
        </row>
        <row r="343">
          <cell r="E343" t="str">
            <v>N/a</v>
          </cell>
        </row>
        <row r="344">
          <cell r="E344" t="str">
            <v>N/a</v>
          </cell>
        </row>
        <row r="345">
          <cell r="E345" t="str">
            <v>N/a</v>
          </cell>
        </row>
        <row r="346">
          <cell r="E346" t="str">
            <v>N/a</v>
          </cell>
        </row>
        <row r="347">
          <cell r="E347" t="str">
            <v>N/a</v>
          </cell>
        </row>
        <row r="348">
          <cell r="E348" t="str">
            <v>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B1AB6D-5B60-4EE4-BCE3-2A41FE1B3F44}" name="Table2145" displayName="Table2145" ref="D9:E33" totalsRowShown="0" headerRowDxfId="333" dataDxfId="331" headerRowBorderDxfId="332" tableBorderDxfId="330" totalsRowBorderDxfId="329">
  <autoFilter ref="D9:E33" xr:uid="{E1B1AB6D-5B60-4EE4-BCE3-2A41FE1B3F44}"/>
  <tableColumns count="2">
    <tableColumn id="1" xr3:uid="{5C04AF89-58C5-4633-A9AF-D9A142521146}" name="Ora" dataDxfId="328"/>
    <tableColumn id="2" xr3:uid="{7AF3058A-5550-4353-B6C3-DA4F550593C1}" name="Skedulimi MW" dataDxfId="327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6384F54-F75B-41B6-9166-B11A99370F0D}" name="Table91112133970" displayName="Table91112133970" ref="B152:G153" totalsRowShown="0" headerRowDxfId="239" dataDxfId="237" headerRowBorderDxfId="238" tableBorderDxfId="236" totalsRowBorderDxfId="235">
  <autoFilter ref="B152:G153" xr:uid="{F6384F54-F75B-41B6-9166-B11A99370F0D}"/>
  <tableColumns count="6">
    <tableColumn id="1" xr3:uid="{DF1E9161-3335-4AB7-95B4-94250071BBF6}" name="Element" dataDxfId="234">
      <calculatedColumnFormula>[1]!Table9111213[Elementi]</calculatedColumnFormula>
    </tableColumn>
    <tableColumn id="2" xr3:uid="{2B68BAC2-7AD6-4A40-A3FE-52404D5EAF09}" name="Location" dataDxfId="233">
      <calculatedColumnFormula>[1]!Table9111213[Vendndodhja]</calculatedColumnFormula>
    </tableColumn>
    <tableColumn id="3" xr3:uid="{8E08FACA-ED28-48BC-91CA-F7D146D56620}" name="Installed capacity (MWh)" dataDxfId="232">
      <calculatedColumnFormula>[1]!Table9111213[Kapaciteti I instaluar(MWh)]</calculatedColumnFormula>
    </tableColumn>
    <tableColumn id="4" xr3:uid="{3F44C2F0-6ED5-4D91-B8E1-DEEFFF160A8D}" name="Generation Type" dataDxfId="231">
      <calculatedColumnFormula>[1]!Table9111213[Lloji gjenerimit]</calculatedColumnFormula>
    </tableColumn>
    <tableColumn id="5" xr3:uid="{0B876915-1C7A-4374-BB4C-F2CD4C5DADC5}" name="Reason" dataDxfId="230">
      <calculatedColumnFormula>[1]!Table9111213[Arsyeja]</calculatedColumnFormula>
    </tableColumn>
    <tableColumn id="6" xr3:uid="{B8BDFF4B-EB3E-43D0-9896-8C7E142126C5}" name="Period" dataDxfId="229">
      <calculatedColumnFormula>[1]!Table9111213[Periudha]</calculatedColumnFormula>
    </tableColumn>
  </tableColumns>
  <tableStyleInfo name="TableStyleLight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78488603-77C7-4454-BF1B-7D7A0F9C6DBB}" name="Table134071" displayName="Table134071" ref="C157:E163" totalsRowShown="0" headerRowDxfId="228" dataDxfId="226" headerRowBorderDxfId="227" tableBorderDxfId="225" totalsRowBorderDxfId="224">
  <autoFilter ref="C157:E163" xr:uid="{78488603-77C7-4454-BF1B-7D7A0F9C6DBB}"/>
  <tableColumns count="3">
    <tableColumn id="1" xr3:uid="{A9687FE5-846C-4F10-9287-458509C44FE7}" name="Area 1" dataDxfId="223"/>
    <tableColumn id="2" xr3:uid="{F0C512F3-4C1A-403F-8B03-C760AC46358F}" name="Area 2" dataDxfId="222"/>
    <tableColumn id="3" xr3:uid="{7202118B-E458-454F-9944-55086FE947F7}" name="NTC(MW) " dataDxfId="221">
      <calculatedColumnFormula>'[1]Publikime AL'!E261</calculatedColumnFormula>
    </tableColumn>
  </tableColumns>
  <tableStyleInfo name="TableStyleLight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E76EF45D-15EA-4DBD-8FF0-FC3FE136E988}" name="Table144172" displayName="Table144172" ref="C167:E173" totalsRowShown="0" headerRowDxfId="220" dataDxfId="218" headerRowBorderDxfId="219" tableBorderDxfId="217" totalsRowBorderDxfId="216">
  <autoFilter ref="C167:E173" xr:uid="{E76EF45D-15EA-4DBD-8FF0-FC3FE136E988}"/>
  <tableColumns count="3">
    <tableColumn id="1" xr3:uid="{0F2154E6-9BB2-4AAA-BBFA-0749E440DD8F}" name="Area 1" dataDxfId="215"/>
    <tableColumn id="2" xr3:uid="{01F676D7-A885-49E5-8AF5-A79DC2AAA105}" name="Area 2" dataDxfId="214"/>
    <tableColumn id="3" xr3:uid="{277F2774-9E03-48E2-9045-EC04C0D8EE93}" name="NTC(MW)" dataDxfId="213">
      <calculatedColumnFormula>'[1]Publikime AL'!E271</calculatedColumnFormula>
    </tableColumn>
  </tableColumns>
  <tableStyleInfo name="TableStyleLight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BE80485-A082-47E3-B84C-B24CB76C7435}" name="Table13164273" displayName="Table13164273" ref="C187:E193" totalsRowShown="0" headerRowDxfId="212" dataDxfId="210" headerRowBorderDxfId="211" tableBorderDxfId="209" totalsRowBorderDxfId="208">
  <autoFilter ref="C187:E193" xr:uid="{0BE80485-A082-47E3-B84C-B24CB76C7435}"/>
  <tableColumns count="3">
    <tableColumn id="1" xr3:uid="{592ABE5D-3E25-4F76-B99A-1028E4AC7AA8}" name="Area 1" dataDxfId="207"/>
    <tableColumn id="2" xr3:uid="{0092B66C-4FD0-4256-B241-7C35936BB7CD}" name="Area 2" dataDxfId="206"/>
    <tableColumn id="3" xr3:uid="{AE3DEB31-30C7-42CC-B1E9-A3E832BD6930}" name="NTC(MW) " dataDxfId="205">
      <calculatedColumnFormula>'[1]Publikime AL'!E291</calculatedColumnFormula>
    </tableColumn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0C8BA91-5840-4888-AE58-07B92EBF25F5}" name="Table14174374" displayName="Table14174374" ref="C197:E203" totalsRowShown="0" headerRowDxfId="204" dataDxfId="202" headerRowBorderDxfId="203" tableBorderDxfId="201" totalsRowBorderDxfId="200">
  <autoFilter ref="C197:E203" xr:uid="{80C8BA91-5840-4888-AE58-07B92EBF25F5}"/>
  <tableColumns count="3">
    <tableColumn id="1" xr3:uid="{E28B2CCF-F206-4D74-8CE0-34DCA632EC30}" name="Area 1" dataDxfId="199"/>
    <tableColumn id="2" xr3:uid="{15F2A585-96E8-430E-A455-0E61BDE9D8CE}" name="Area 2" dataDxfId="198"/>
    <tableColumn id="3" xr3:uid="{75C7B4E7-C2FF-4F71-87B8-5135A2B824E7}" name="NTC(MW)" dataDxfId="197">
      <calculatedColumnFormula>'[1]Publikime AL'!E301</calculatedColumnFormula>
    </tableColumn>
  </tableColumns>
  <tableStyleInfo name="TableStyleLight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8DFE2889-48D3-452D-B4EF-C6C2EBE1B056}" name="Table1417184475" displayName="Table1417184475" ref="C218:E224" totalsRowShown="0" headerRowDxfId="196" dataDxfId="194" headerRowBorderDxfId="195" tableBorderDxfId="193" totalsRowBorderDxfId="192">
  <autoFilter ref="C218:E224" xr:uid="{8DFE2889-48D3-452D-B4EF-C6C2EBE1B056}"/>
  <tableColumns count="3">
    <tableColumn id="1" xr3:uid="{E5C46B1D-8D77-4B44-8D95-BF3832BB1E1D}" name="Area 1" dataDxfId="191"/>
    <tableColumn id="2" xr3:uid="{B0AA5B17-A7E0-4E43-844A-35C7351485B8}" name="Area 2" dataDxfId="190"/>
    <tableColumn id="3" xr3:uid="{CA6267FE-8F99-467D-B917-E423BCF33157}" name="NTC(MW)" dataDxfId="189">
      <calculatedColumnFormula>'[1]Publikime AL'!E332</calculatedColumnFormula>
    </tableColumn>
  </tableColumns>
  <tableStyleInfo name="TableStyleLight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6D0D3DC1-AF13-4508-BDE2-92638785F68F}" name="Table141718194676" displayName="Table141718194676" ref="C228:E234" totalsRowShown="0" headerRowDxfId="188" dataDxfId="186" headerRowBorderDxfId="187" tableBorderDxfId="185" totalsRowBorderDxfId="184">
  <autoFilter ref="C228:E234" xr:uid="{6D0D3DC1-AF13-4508-BDE2-92638785F68F}"/>
  <tableColumns count="3">
    <tableColumn id="1" xr3:uid="{7E23AF92-B61F-4512-80A9-B518AAF391ED}" name="Area 1" dataDxfId="183"/>
    <tableColumn id="2" xr3:uid="{EE50072D-6F1A-4D97-9EC1-75762E5DD16B}" name="Area 2" dataDxfId="182"/>
    <tableColumn id="3" xr3:uid="{21060980-096F-4B16-857C-3CF0A7298A77}" name="NTC(MW)" dataDxfId="181">
      <calculatedColumnFormula>'[1]Publikime AL'!E332</calculatedColumnFormula>
    </tableColumn>
  </tableColumns>
  <tableStyleInfo name="TableStyleLight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39082E5B-2E1D-4A17-8B40-81D14917DE0B}" name="Table14171819204777" displayName="Table14171819204777" ref="C242:E248" totalsRowShown="0" headerRowDxfId="180" dataDxfId="178" headerRowBorderDxfId="179" tableBorderDxfId="177" totalsRowBorderDxfId="176">
  <autoFilter ref="C242:E248" xr:uid="{39082E5B-2E1D-4A17-8B40-81D14917DE0B}"/>
  <tableColumns count="3">
    <tableColumn id="1" xr3:uid="{4194EED9-793D-4004-9589-826E896F2657}" name="Area 1" dataDxfId="175"/>
    <tableColumn id="2" xr3:uid="{F660AC44-1CA7-41CC-9155-56AC1FD3DDCA}" name="Area 2" dataDxfId="174"/>
    <tableColumn id="3" xr3:uid="{F9DD11F4-AEAB-4171-9502-E9C5A5338354}" name="NTC(MW)" dataDxfId="173">
      <calculatedColumnFormula>'[2]Publikime AL'!E343</calculatedColumnFormula>
    </tableColumn>
  </tableColumns>
  <tableStyleInfo name="TableStyleLight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5AFEEDBE-2BE3-416A-9425-BEC02D40912E}" name="Table204878" displayName="Table204878" ref="C299:G344" totalsRowShown="0" headerRowDxfId="172" dataDxfId="170" headerRowBorderDxfId="171" tableBorderDxfId="169" totalsRowBorderDxfId="168">
  <autoFilter ref="C299:G344" xr:uid="{5AFEEDBE-2BE3-416A-9425-BEC02D40912E}"/>
  <tableColumns count="5">
    <tableColumn id="1" xr3:uid="{A4B58E8E-1FA7-4C4E-9843-EB633E4CF40D}" name="Power Plant" dataDxfId="167"/>
    <tableColumn id="2" xr3:uid="{07DB534E-9136-4CAD-99FA-5D7F68E842AA}" name="Installed Capacity" dataDxfId="166"/>
    <tableColumn id="3" xr3:uid="{270AB9C1-84CC-4CA5-B56E-DBB64E201E75}" name="Voltage" dataDxfId="165"/>
    <tableColumn id="5" xr3:uid="{C3EC4D60-A107-4464-9DCE-B2A94B581A3D}" name="Generation type" dataDxfId="164"/>
    <tableColumn id="4" xr3:uid="{ECEBF01F-6FE1-4140-99CF-168B4BB468AE}" name="Area" dataDxfId="163"/>
  </tableColumns>
  <tableStyleInfo name="TableStyleLight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9562BC78-A76D-4EEB-BFAF-48EDF0812F4A}" name="Table214979" displayName="Table214979" ref="D349:E373" totalsRowShown="0" headerRowDxfId="162" dataDxfId="160" headerRowBorderDxfId="161" tableBorderDxfId="159" totalsRowBorderDxfId="158">
  <autoFilter ref="D349:E373" xr:uid="{9562BC78-A76D-4EEB-BFAF-48EDF0812F4A}"/>
  <tableColumns count="2">
    <tableColumn id="1" xr3:uid="{BCBAB876-F583-4504-9A9E-AC80139A55E4}" name="Hour" dataDxfId="157"/>
    <tableColumn id="2" xr3:uid="{8CE861E6-EE33-4EE5-817E-1982BE8B557E}" name="Schedule MW" dataDxfId="156">
      <calculatedColumnFormula>'[1]D-1'!E10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51D198-1E5C-45C6-B328-127FEA501FF6}" name="Table2932" displayName="Table2932" ref="C65:F89" totalsRowShown="0" headerRowDxfId="326" dataDxfId="324" headerRowBorderDxfId="325" tableBorderDxfId="323" totalsRowBorderDxfId="322">
  <autoFilter ref="C65:F89" xr:uid="{4A51D198-1E5C-45C6-B328-127FEA501FF6}"/>
  <tableColumns count="4">
    <tableColumn id="1" xr3:uid="{CAEBFD63-D03E-4A06-A570-42C3754EC35D}" name="Ora" dataDxfId="321"/>
    <tableColumn id="2" xr3:uid="{FB015410-202C-4637-8624-80FC677839B4}" name="Prodhimi" dataDxfId="320"/>
    <tableColumn id="3" xr3:uid="{76BF79FC-4F60-43B0-ABEE-5FF3DAD97D66}" name="Shkembimi" dataDxfId="319"/>
    <tableColumn id="4" xr3:uid="{1F201CAB-3C46-4296-BF38-E2CBE9AC7441}" name="Ngarkesa" dataDxfId="318"/>
  </tableColumns>
  <tableStyleInfo name="TableStyleLight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6087743-5DC4-4B25-8918-B2B4D1D7C503}" name="Table20245280" displayName="Table20245280" ref="B377:G385" totalsRowShown="0" headerRowDxfId="155" dataDxfId="153" headerRowBorderDxfId="154" tableBorderDxfId="152" totalsRowBorderDxfId="151">
  <autoFilter ref="B377:G385" xr:uid="{16087743-5DC4-4B25-8918-B2B4D1D7C503}"/>
  <tableColumns count="6">
    <tableColumn id="1" xr3:uid="{5C324E00-3703-4B55-9934-EC2E5751DFD2}" name="Power Plant" dataDxfId="150"/>
    <tableColumn id="6" xr3:uid="{1DB65E41-DB66-46F1-B5D7-96CCCA3C798F}" name="Unit" dataDxfId="149"/>
    <tableColumn id="2" xr3:uid="{ADA5EE64-3235-4973-B813-B16954068D4E}" name="Installed capacity" dataDxfId="148"/>
    <tableColumn id="3" xr3:uid="{8B28C792-55A1-42D7-86E4-E4E58610E14B}" name="Voltage" dataDxfId="147"/>
    <tableColumn id="4" xr3:uid="{7196D23D-538C-43B9-BF0E-CD33E5F7FF7C}" name="Location" dataDxfId="146"/>
    <tableColumn id="5" xr3:uid="{B06B66BD-B183-47EF-A51F-3331247F848B}" name="Generation Type" dataDxfId="145"/>
  </tableColumns>
  <tableStyleInfo name="TableStyleLight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F60D2C55-B448-4DA6-BD91-699DFDFE98E8}" name="Table245481" displayName="Table245481" ref="C284:E289" totalsRowShown="0" headerRowDxfId="144" dataDxfId="142" headerRowBorderDxfId="143" tableBorderDxfId="141" totalsRowBorderDxfId="140">
  <autoFilter ref="C284:E289" xr:uid="{F60D2C55-B448-4DA6-BD91-699DFDFE98E8}"/>
  <tableColumns count="3">
    <tableColumn id="1" xr3:uid="{E8356CF5-1A9E-4053-ABDA-1AAFFE65988B}" name="Element" dataDxfId="139"/>
    <tableColumn id="2" xr3:uid="{9989D658-5683-4F38-8D78-DEAD54F021AB}" name="Type" dataDxfId="138"/>
    <tableColumn id="3" xr3:uid="{3C8465A9-01BE-4068-A41D-AF60EBAD16BA}" name="Voltage" dataDxfId="137"/>
  </tableColumns>
  <tableStyleInfo name="TableStyleLight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B4D78E8-5E41-4A7A-855B-C583D30DBD95}" name="Table25582" displayName="Table25582" ref="A434:H459" totalsRowShown="0" headerRowDxfId="136" dataDxfId="134" headerRowBorderDxfId="135" tableBorderDxfId="133" totalsRowBorderDxfId="132">
  <autoFilter ref="A434:H459" xr:uid="{EB4D78E8-5E41-4A7A-855B-C583D30DBD95}"/>
  <tableColumns count="8">
    <tableColumn id="1" xr3:uid="{4B2331AB-84AB-431F-AF56-D26834E6E3C0}" name="Hour" dataDxfId="131"/>
    <tableColumn id="2" xr3:uid="{5ED4ED81-A677-4F8B-8D37-F72A8FBD2030}" name="aFRR+" dataDxfId="130">
      <calculatedColumnFormula>'[1]W-1'!B16</calculatedColumnFormula>
    </tableColumn>
    <tableColumn id="3" xr3:uid="{C99DDDC3-157A-498D-9FCA-5AD50206A140}" name="aFRR-" dataDxfId="129">
      <calculatedColumnFormula>'[1]W-1'!C16</calculatedColumnFormula>
    </tableColumn>
    <tableColumn id="4" xr3:uid="{873A857E-215B-4DF7-8743-31AD4C453FEA}" name="mFRR+" dataDxfId="128">
      <calculatedColumnFormula>'[1]W-1'!D16</calculatedColumnFormula>
    </tableColumn>
    <tableColumn id="5" xr3:uid="{4477F027-5D2E-4BEA-97A0-AF3A08859BD1}" name="mFRR-" dataDxfId="127">
      <calculatedColumnFormula>'[1]W-1'!E16</calculatedColumnFormula>
    </tableColumn>
    <tableColumn id="6" xr3:uid="{6252E17A-6D85-43B6-A54F-67A7C02DECBD}" name="RR+" dataDxfId="126">
      <calculatedColumnFormula>'[1]W-1'!F16</calculatedColumnFormula>
    </tableColumn>
    <tableColumn id="7" xr3:uid="{54555E0E-45CD-4531-8206-693097B5CBE1}" name="RR-" dataDxfId="125">
      <calculatedColumnFormula>'[1]W-1'!G16</calculatedColumnFormula>
    </tableColumn>
    <tableColumn id="8" xr3:uid="{521AE4E6-1540-4F74-AD7D-5732FC79F9A2}" name="Total" dataDxfId="124">
      <calculatedColumnFormula>'[1]W-1'!H16</calculatedColumnFormula>
    </tableColumn>
  </tableColumns>
  <tableStyleInfo name="TableStyleLight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23707E41-F4EC-4FEA-99CF-44C0F2C5A53D}" name="Table55683" displayName="Table55683" ref="C489:E657" totalsRowShown="0" headerRowDxfId="123" headerRowBorderDxfId="122" tableBorderDxfId="121" totalsRowBorderDxfId="120">
  <autoFilter ref="C489:E657" xr:uid="{23707E41-F4EC-4FEA-99CF-44C0F2C5A53D}"/>
  <tableColumns count="3">
    <tableColumn id="1" xr3:uid="{EC58869E-C219-4383-B5C3-24AA571DB245}" name="hour" dataDxfId="119"/>
    <tableColumn id="2" xr3:uid="{C9DE0F05-661B-4DD9-8D79-C232C9B23CD4}" name="Load (MWh)" dataDxfId="118">
      <calculatedColumnFormula>'[1]Publikime AL'!D617</calculatedColumnFormula>
    </tableColumn>
    <tableColumn id="3" xr3:uid="{E77F5D15-3AC1-4B66-9D3C-CEC545B4BF6F}" name="Losses (MWh)" dataDxfId="117">
      <calculatedColumnFormula>'[1]Publikime AL'!E617</calculatedColumnFormula>
    </tableColumn>
  </tableColumns>
  <tableStyleInfo name="TableStyleLight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C1AB4A45-BCFA-4CDF-B238-F2DDBF7F295A}" name="Table65784" displayName="Table65784" ref="C661:E673" totalsRowShown="0" headerRowDxfId="116" dataDxfId="114" headerRowBorderDxfId="115" tableBorderDxfId="113" totalsRowBorderDxfId="112">
  <autoFilter ref="C661:E673" xr:uid="{C1AB4A45-BCFA-4CDF-B238-F2DDBF7F295A}"/>
  <tableColumns count="3">
    <tableColumn id="1" xr3:uid="{85065B30-A982-40FC-B897-2ED95C8F9BB1}" name="Month" dataDxfId="111"/>
    <tableColumn id="2" xr3:uid="{8302DFE8-2791-409D-8F15-BDF4FFACE058}" name="Average Load" dataDxfId="110">
      <calculatedColumnFormula>'[1]Publikime AL'!D817</calculatedColumnFormula>
    </tableColumn>
    <tableColumn id="3" xr3:uid="{E7AC0B80-3D85-484F-BC1A-749DE4B25733}" name="Max Load" dataDxfId="109">
      <calculatedColumnFormula>'[1]Publikime AL'!E817</calculatedColumnFormula>
    </tableColumn>
  </tableColumns>
  <tableStyleInfo name="TableStyleLight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109180F0-8279-40C2-86B1-D6BF8B39AB5D}" name="Table1275885" displayName="Table1275885" ref="A678:H680" headerRowCount="0" totalsRowShown="0" headerRowDxfId="108" dataDxfId="106" headerRowBorderDxfId="107" tableBorderDxfId="105" totalsRowBorderDxfId="104">
  <tableColumns count="8">
    <tableColumn id="1" xr3:uid="{BE2A7A61-6340-4EBC-A792-50B42721AFCC}" name="Data" headerRowDxfId="103" dataDxfId="102"/>
    <tableColumn id="2" xr3:uid="{2D0EE11D-A05A-4873-AE8C-1FA8A26FDB49}" name="10-26-2020" headerRowDxfId="101" dataDxfId="100">
      <calculatedColumnFormula>'[2]Publikime AL'!B849</calculatedColumnFormula>
    </tableColumn>
    <tableColumn id="3" xr3:uid="{874284CD-1082-4A54-9C26-5C20EF43DB0F}" name="10-27-2020" headerRowDxfId="99" dataDxfId="98">
      <calculatedColumnFormula>'[2]Publikime AL'!C849</calculatedColumnFormula>
    </tableColumn>
    <tableColumn id="4" xr3:uid="{B9FBC5B3-D02D-4417-BA65-D1CFC8F93ED4}" name="10-28-2020" headerRowDxfId="97" dataDxfId="96">
      <calculatedColumnFormula>'[2]Publikime AL'!D849</calculatedColumnFormula>
    </tableColumn>
    <tableColumn id="5" xr3:uid="{A656C3E3-78C0-4C73-B3B4-7AA9AC711057}" name="10-29-2020" headerRowDxfId="95" dataDxfId="94">
      <calculatedColumnFormula>'[2]Publikime AL'!E849</calculatedColumnFormula>
    </tableColumn>
    <tableColumn id="6" xr3:uid="{3EB3104B-33E6-429D-AD7D-CC7CAB5E8BA2}" name="10-30-2020" headerRowDxfId="93" dataDxfId="92">
      <calculatedColumnFormula>'[2]Publikime AL'!F849</calculatedColumnFormula>
    </tableColumn>
    <tableColumn id="7" xr3:uid="{E30C83A6-46C1-4DFA-BDF7-5F93F9C145A5}" name="10-31-2020" headerRowDxfId="91" dataDxfId="90">
      <calculatedColumnFormula>'[2]Publikime AL'!G849</calculatedColumnFormula>
    </tableColumn>
    <tableColumn id="8" xr3:uid="{A06C2126-3C1F-4851-A891-FB18AE3752EA}" name="11-1-2020" headerRowDxfId="89" dataDxfId="88">
      <calculatedColumnFormula>'[2]Publikime AL'!H849</calculatedColumnFormula>
    </tableColumn>
  </tableColumns>
  <tableStyleInfo name="TableStyleLight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E604FD99-F80C-4396-B0C3-267DC64AF3E7}" name="Table275986" displayName="Table275986" ref="C684:F685" headerRowDxfId="87" headerRowBorderDxfId="86" tableBorderDxfId="85" totalsRowBorderDxfId="84">
  <autoFilter ref="C684:F685" xr:uid="{E604FD99-F80C-4396-B0C3-267DC64AF3E7}"/>
  <tableColumns count="4">
    <tableColumn id="1" xr3:uid="{56A0F989-6200-4AD9-8563-E6892CB2B5EF}" name="Nr." totalsRowLabel="Total" dataDxfId="83" totalsRowDxfId="82"/>
    <tableColumn id="2" xr3:uid="{B5C60361-AD2A-417C-8FFD-ED6128A5C39D}" name="Substation" dataDxfId="81" totalsRowDxfId="80"/>
    <tableColumn id="3" xr3:uid="{8D3A2E33-C125-4F75-A2F5-9D59FA5E2D52}" name="Hour" dataDxfId="79" totalsRowDxfId="78"/>
    <tableColumn id="4" xr3:uid="{D4FFCFED-E14A-4995-ABB2-1E0D5FC51C5F}" name="Reason" totalsRowFunction="count" dataDxfId="77" totalsRowDxfId="76"/>
  </tableColumns>
  <tableStyleInfo name="TableStyleLight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238A2239-C324-4737-912D-442F3C3A11CD}" name="Table27296087" displayName="Table27296087" ref="C689:F690" headerRowDxfId="75" headerRowBorderDxfId="74" tableBorderDxfId="73" totalsRowBorderDxfId="72">
  <autoFilter ref="C689:F690" xr:uid="{238A2239-C324-4737-912D-442F3C3A11CD}"/>
  <tableColumns count="4">
    <tableColumn id="1" xr3:uid="{E700F679-32AB-4E0A-A43A-8F238E048341}" name="Nr." totalsRowLabel="Total" dataDxfId="71" totalsRowDxfId="70"/>
    <tableColumn id="2" xr3:uid="{6CE249A3-7798-461B-9577-32A8E3846666}" name="Substation" dataDxfId="69" totalsRowDxfId="68"/>
    <tableColumn id="3" xr3:uid="{72A4FABF-624E-4FEF-953B-E749127BA61D}" name="Hour" dataDxfId="67" totalsRowDxfId="66"/>
    <tableColumn id="4" xr3:uid="{BB114B49-269D-400A-807E-06892083B1D4}" name="Reason" totalsRowFunction="count" dataDxfId="65" totalsRowDxfId="64"/>
  </tableColumns>
  <tableStyleInfo name="TableStyleLight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1B2E7FE7-A1A5-4180-9E62-6602B0CAC21E}" name="Table296188" displayName="Table296188" ref="C84:F108" totalsRowShown="0" headerRowDxfId="63" dataDxfId="61" headerRowBorderDxfId="62" tableBorderDxfId="60" totalsRowBorderDxfId="59">
  <autoFilter ref="C84:F108" xr:uid="{1B2E7FE7-A1A5-4180-9E62-6602B0CAC21E}"/>
  <tableColumns count="4">
    <tableColumn id="1" xr3:uid="{A2B7F1CB-4468-4AEE-8A59-F0AEC6A7FCBE}" name="Hour" dataDxfId="58"/>
    <tableColumn id="2" xr3:uid="{D3FAF301-AD3E-44D8-B252-278432F0A907}" name="Production" dataDxfId="57">
      <calculatedColumnFormula>'[1]Publikime AL'!D160</calculatedColumnFormula>
    </tableColumn>
    <tableColumn id="3" xr3:uid="{D3B91FA6-D38C-41AF-97D4-01E633A2780F}" name="Exchange" dataDxfId="56">
      <calculatedColumnFormula>'[1]Publikime AL'!E160</calculatedColumnFormula>
    </tableColumn>
    <tableColumn id="4" xr3:uid="{5B1D26BD-37BF-4875-8095-A87F0686CCCD}" name="Consumption" dataDxfId="55">
      <calculatedColumnFormula>'[1]Publikime AL'!F160</calculatedColumnFormula>
    </tableColumn>
  </tableColumns>
  <tableStyleInfo name="TableStyleLight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9ED55B37-F591-4E28-8CF3-B9EF5924D81C}" name="Table14417234" displayName="Table14417234" ref="C177:E183" totalsRowShown="0" headerRowDxfId="54" dataDxfId="52" headerRowBorderDxfId="53" tableBorderDxfId="51" totalsRowBorderDxfId="50">
  <autoFilter ref="C177:E183" xr:uid="{9ED55B37-F591-4E28-8CF3-B9EF5924D81C}"/>
  <tableColumns count="3">
    <tableColumn id="1" xr3:uid="{61B1224E-97DC-41DE-B213-3CA9B1C959E1}" name="Area 1" dataDxfId="49"/>
    <tableColumn id="2" xr3:uid="{9E5F642A-6C00-42EA-99F1-893FCA4F4951}" name="Area 2" dataDxfId="48"/>
    <tableColumn id="3" xr3:uid="{3E752365-F7EC-4177-8C9E-45BC6C6CF5DD}" name="NTC(MW)" dataDxfId="47">
      <calculatedColumnFormula>'[1]Publikime AL'!E281</calculatedColumnFormula>
    </tableColumn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ABCF8F4-4EEF-4BB9-89E4-D340ED3A649B}" name="Table33163" displayName="Table33163" ref="C18:G20" headerRowCount="0" totalsRowShown="0" headerRowDxfId="317" dataDxfId="315" headerRowBorderDxfId="316" tableBorderDxfId="314" totalsRowBorderDxfId="313">
  <tableColumns count="5">
    <tableColumn id="1" xr3:uid="{80F28ABC-AED8-44F8-8D15-AE29BF69DB10}" name="Java" headerRowDxfId="312" dataDxfId="311"/>
    <tableColumn id="2" xr3:uid="{B33147E4-6002-4EF1-81ED-CB16F634F6EB}" name="0" headerRowDxfId="310" dataDxfId="309">
      <calculatedColumnFormula>'[2]Publikime AL'!D41</calculatedColumnFormula>
    </tableColumn>
    <tableColumn id="3" xr3:uid="{7C9EC3A9-4F06-4A1A-A3DF-B04E3F48D1D9}" name="Java 43" headerRowDxfId="308" dataDxfId="307">
      <calculatedColumnFormula>'[2]Publikime AL'!E41</calculatedColumnFormula>
    </tableColumn>
    <tableColumn id="4" xr3:uid="{BF2E4AB6-BA83-4A10-83BC-E3747D35699E}" name="Java 44" headerRowDxfId="306" dataDxfId="305">
      <calculatedColumnFormula>'[2]Publikime AL'!F41</calculatedColumnFormula>
    </tableColumn>
    <tableColumn id="5" xr3:uid="{BB9FCF7D-2D30-432B-B8E3-AD6EFA1941B5}" name="Java 45" headerRowDxfId="304" dataDxfId="303">
      <calculatedColumnFormula>'[2]Publikime AL'!G41</calculatedColumnFormula>
    </tableColumn>
  </tableColumns>
  <tableStyleInfo name="TableStyleLight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A2CD9FE3-B777-4A9C-935A-CF4F4A56298D}" name="Table1417437435" displayName="Table1417437435" ref="C207:E213" totalsRowShown="0" headerRowDxfId="46" dataDxfId="44" headerRowBorderDxfId="45" tableBorderDxfId="43" totalsRowBorderDxfId="42">
  <autoFilter ref="C207:E213" xr:uid="{A2CD9FE3-B777-4A9C-935A-CF4F4A56298D}"/>
  <tableColumns count="3">
    <tableColumn id="1" xr3:uid="{CE28EED4-3CD0-416F-9485-160B33E8F61B}" name="Area 1" dataDxfId="41"/>
    <tableColumn id="2" xr3:uid="{DCD293CA-9BF4-44B7-88F5-DE2D0FC7776D}" name="Area 2" dataDxfId="40"/>
    <tableColumn id="3" xr3:uid="{4B020E81-7299-4B33-8557-797B362A1644}" name="NTC(MW)" dataDxfId="39">
      <calculatedColumnFormula>'[1]Publikime AL'!E311</calculatedColumnFormula>
    </tableColumn>
  </tableColumns>
  <tableStyleInfo name="TableStyleLight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6DFB966B-49BA-4ADE-BB72-AFE6467E964D}" name="Table38" displayName="Table38" ref="A392:I416" totalsRowShown="0" headerRowDxfId="38" dataDxfId="36" headerRowBorderDxfId="37" tableBorderDxfId="35" totalsRowBorderDxfId="34">
  <tableColumns count="9">
    <tableColumn id="1" xr3:uid="{0C014E1A-1A47-4BCA-BB21-49F507018583}" name="Hour" dataDxfId="33"/>
    <tableColumn id="2" xr3:uid="{F0769AE3-F3A7-4849-BACE-B9155C472169}" name="Fierze 1" dataDxfId="32">
      <calculatedColumnFormula>'[1]Publikime AL'!B521</calculatedColumnFormula>
    </tableColumn>
    <tableColumn id="3" xr3:uid="{39B90712-C725-45FF-9649-8390479E6516}" name="Fierze 2" dataDxfId="31">
      <calculatedColumnFormula>'[1]Publikime AL'!C521</calculatedColumnFormula>
    </tableColumn>
    <tableColumn id="4" xr3:uid="{8E03B6F3-F8FE-4912-8572-5E6299B8AB21}" name="Fierze 3" dataDxfId="30">
      <calculatedColumnFormula>'[1]Publikime AL'!D521</calculatedColumnFormula>
    </tableColumn>
    <tableColumn id="5" xr3:uid="{5BFAD41B-E85E-4F04-9833-8EED8180D53F}" name="Fierze 4" dataDxfId="29">
      <calculatedColumnFormula>'[1]Publikime AL'!E521</calculatedColumnFormula>
    </tableColumn>
    <tableColumn id="6" xr3:uid="{730224AF-B9CA-4BE2-9D83-0D4B6779C67E}" name="Koman 1" dataDxfId="28">
      <calculatedColumnFormula>'[1]Publikime AL'!F521</calculatedColumnFormula>
    </tableColumn>
    <tableColumn id="7" xr3:uid="{694595C5-3176-4598-B30F-0A48D67E1390}" name="Koman 2" dataDxfId="27">
      <calculatedColumnFormula>'[1]Publikime AL'!G521</calculatedColumnFormula>
    </tableColumn>
    <tableColumn id="8" xr3:uid="{0DDA2389-BD25-4D41-90A7-AE8650444655}" name="Koman 3" dataDxfId="26">
      <calculatedColumnFormula>'[1]Publikime AL'!H521</calculatedColumnFormula>
    </tableColumn>
    <tableColumn id="9" xr3:uid="{F2277E59-3413-43B8-8B3E-463086858E4E}" name="Koman 4" dataDxfId="25">
      <calculatedColumnFormula>'[1]Publikime AL'!I521</calculatedColumnFormula>
    </tableColumn>
  </tableColumns>
  <tableStyleInfo name="TableStyleLight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9131467F-AB64-4FDB-BF01-D11ADFFAD2BF}" name="Table40" displayName="Table40" ref="A254:G278" totalsRowShown="0" headerRowDxfId="24" headerRowBorderDxfId="23" tableBorderDxfId="22" totalsRowBorderDxfId="21">
  <tableColumns count="7">
    <tableColumn id="1" xr3:uid="{7FB860A2-1D72-4804-A5EC-3525780E0E8D}" name="Hour" dataDxfId="20"/>
    <tableColumn id="2" xr3:uid="{3705EB44-33AD-49ED-926A-951970EC2D7F}" name=" Bistrice-Myrtos" dataDxfId="19">
      <calculatedColumnFormula>'[1]Publikime AL'!B358</calculatedColumnFormula>
    </tableColumn>
    <tableColumn id="3" xr3:uid="{CE2DAF4B-AD35-408F-A178-08968DF8E695}" name=" FIERZE-PRIZREN" dataDxfId="18">
      <calculatedColumnFormula>'[1]Publikime AL'!C358</calculatedColumnFormula>
    </tableColumn>
    <tableColumn id="4" xr3:uid="{5BBCFE08-4CA2-4B94-A7EA-BE756227C8C0}" name="KOPLIK-PODGORICA" dataDxfId="17">
      <calculatedColumnFormula>'[1]Publikime AL'!D358</calculatedColumnFormula>
    </tableColumn>
    <tableColumn id="5" xr3:uid="{58D43889-5265-431C-93EF-C80AAD4745BD}" name="KOMAN-KOSOVA" dataDxfId="16">
      <calculatedColumnFormula>'[1]Publikime AL'!E358</calculatedColumnFormula>
    </tableColumn>
    <tableColumn id="6" xr3:uid="{E706C979-2592-466C-BF37-EAF989A34EFB}" name="TIRANA2-PODGORICE" dataDxfId="15">
      <calculatedColumnFormula>'[1]Publikime AL'!F358</calculatedColumnFormula>
    </tableColumn>
    <tableColumn id="7" xr3:uid="{925EC373-081A-4015-B939-D72B52EB31FD}" name="ZEMBLAK-KARDIA" dataDxfId="14">
      <calculatedColumnFormula>'[1]Publikime AL'!G358</calculatedColumnFormula>
    </tableColumn>
  </tableColumns>
  <tableStyleInfo name="TableStyleLight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15524FAC-E639-4470-B13A-072EFD31FF4D}" name="Table4143" displayName="Table4143" ref="A421:I422" totalsRowShown="0" headerRowDxfId="13" dataDxfId="11" headerRowBorderDxfId="12" tableBorderDxfId="10" totalsRowBorderDxfId="9">
  <tableColumns count="9">
    <tableColumn id="1" xr3:uid="{BDBCB039-1447-48C9-B10E-F4B37ACB2788}" name=" " dataDxfId="8"/>
    <tableColumn id="2" xr3:uid="{AEED7680-B3B3-4EB7-98C3-E6E79AE67193}" name="Fierze 1" dataDxfId="7">
      <calculatedColumnFormula>SUM(B394:B417)</calculatedColumnFormula>
    </tableColumn>
    <tableColumn id="3" xr3:uid="{9DA6CE55-351D-4525-B547-E4CE94FB7F52}" name="Fierze 2" dataDxfId="6">
      <calculatedColumnFormula>SUM(C394:C417)</calculatedColumnFormula>
    </tableColumn>
    <tableColumn id="4" xr3:uid="{64F354EF-9BA4-4EEB-84D0-70D279B24C9B}" name="Fierze 3" dataDxfId="5">
      <calculatedColumnFormula>SUM(D394:D417)</calculatedColumnFormula>
    </tableColumn>
    <tableColumn id="5" xr3:uid="{B3A8A0C6-EF65-4A4E-982D-59A625040029}" name="Fierze 4" dataDxfId="4">
      <calculatedColumnFormula>SUM(E394:E417)</calculatedColumnFormula>
    </tableColumn>
    <tableColumn id="6" xr3:uid="{2BE9EE9F-51E1-4530-A289-02D7C0E2BD0A}" name="Koman 1" dataDxfId="3">
      <calculatedColumnFormula>SUM(F394:F417)</calculatedColumnFormula>
    </tableColumn>
    <tableColumn id="7" xr3:uid="{58A57F12-3F57-40F6-8E2E-C54EA7B8478B}" name="Koman 2" dataDxfId="2">
      <calculatedColumnFormula>SUM(G394:G417)</calculatedColumnFormula>
    </tableColumn>
    <tableColumn id="8" xr3:uid="{A572D762-BFB6-4C54-A8DE-5FB133C5468B}" name="Koman 3" dataDxfId="1">
      <calculatedColumnFormula>SUM(H394:H417)</calculatedColumnFormula>
    </tableColumn>
    <tableColumn id="9" xr3:uid="{23BDC926-87CE-45B2-B6EB-FA43F1631AC5}" name="Koman 4" dataDxfId="0">
      <calculatedColumnFormula>SUM(I394:I417)</calculatedColumnFormula>
    </tableColumn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13E83E6-DBFC-461A-801B-48F8C72970AA}" name="Table43364" displayName="Table43364" ref="C25:E77" totalsRowShown="0" headerRowDxfId="302" dataDxfId="300" headerRowBorderDxfId="301" tableBorderDxfId="299" totalsRowBorderDxfId="298">
  <autoFilter ref="C25:E77" xr:uid="{A13E83E6-DBFC-461A-801B-48F8C72970AA}"/>
  <tableColumns count="3">
    <tableColumn id="1" xr3:uid="{2A6DF954-3D7A-406E-BDA0-6C2850BAF411}" name="Week" dataDxfId="297">
      <calculatedColumnFormula>C25+1</calculatedColumnFormula>
    </tableColumn>
    <tableColumn id="2" xr3:uid="{91FFDC3F-3EE4-4D97-AC9C-2E30A4BD2EC4}" name="Min (MW)" dataDxfId="296">
      <calculatedColumnFormula>'[1]Publikime AL'!D72</calculatedColumnFormula>
    </tableColumn>
    <tableColumn id="3" xr3:uid="{5E86ABFD-63CF-45FC-90CE-95CCBB3B4C10}" name="Max (MW)" dataDxfId="295">
      <calculatedColumnFormula>'[1]Publikime AL'!E72</calculatedColumnFormula>
    </tableColumn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27A2906-6887-4D55-9869-A24344C1E785}" name="Table73465" displayName="Table73465" ref="B112:G119" totalsRowShown="0" headerRowDxfId="294" dataDxfId="292" headerRowBorderDxfId="293" tableBorderDxfId="291" totalsRowBorderDxfId="290">
  <autoFilter ref="B112:G119" xr:uid="{627A2906-6887-4D55-9869-A24344C1E785}"/>
  <tableColumns count="6">
    <tableColumn id="1" xr3:uid="{67BA898B-F871-4085-A7BC-CB291F5B5E5F}" name="Element" dataDxfId="289"/>
    <tableColumn id="2" xr3:uid="{C5F9396D-C1F8-406D-AB54-373762B7429C}" name="Start" dataDxfId="288"/>
    <tableColumn id="3" xr3:uid="{98E65039-19DA-43BE-B2B9-DDDBCACDCD68}" name="End" dataDxfId="287"/>
    <tableColumn id="4" xr3:uid="{EDBDD3FF-CB66-438F-9288-48B4DDC0C38E}" name="Location" dataDxfId="286"/>
    <tableColumn id="5" xr3:uid="{D30B783C-E428-4070-BD33-62D4F8D8B3B9}" name="NTC impact" dataDxfId="285"/>
    <tableColumn id="6" xr3:uid="{D34EFD31-8199-43F3-AD42-B876D6D58ECE}" name="Reason" dataDxfId="284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7B82C1AA-6D1E-43A9-8C53-03A37BEF0A89}" name="Table793566" displayName="Table793566" ref="B125:G126" totalsRowShown="0" headerRowDxfId="283" dataDxfId="281" headerRowBorderDxfId="282" tableBorderDxfId="280" totalsRowBorderDxfId="279">
  <autoFilter ref="B125:G126" xr:uid="{7B82C1AA-6D1E-43A9-8C53-03A37BEF0A89}"/>
  <tableColumns count="6">
    <tableColumn id="1" xr3:uid="{3F2C9DD8-F1E1-4005-BBDB-E1F637FE9D14}" name="Element" dataDxfId="278">
      <calculatedColumnFormula>[1]!Table79[Elementi]</calculatedColumnFormula>
    </tableColumn>
    <tableColumn id="2" xr3:uid="{2D73F468-760A-4C94-9D56-B9FDEFA5DE43}" name="Start" dataDxfId="277">
      <calculatedColumnFormula>[1]!Table79[Fillimi]</calculatedColumnFormula>
    </tableColumn>
    <tableColumn id="3" xr3:uid="{36C115FB-8004-49CE-A409-C7EC6B47516A}" name="End" dataDxfId="276">
      <calculatedColumnFormula>[1]!Table79[Perfundimi]</calculatedColumnFormula>
    </tableColumn>
    <tableColumn id="4" xr3:uid="{4467D33E-0A87-48D0-84B4-F62D6670B0A2}" name="Location" dataDxfId="275">
      <calculatedColumnFormula>[1]!Table79[Vendndoshja]</calculatedColumnFormula>
    </tableColumn>
    <tableColumn id="5" xr3:uid="{7BA231BD-9DCC-42AF-A42B-AFB68550ACB7}" name="NTC impact" dataDxfId="274">
      <calculatedColumnFormula>[1]!Table79[Impakti ne kapacitetin kufitar]</calculatedColumnFormula>
    </tableColumn>
    <tableColumn id="6" xr3:uid="{45AD698D-5B02-408D-AFCD-3F67DE188C5C}" name="Reason" dataDxfId="273">
      <calculatedColumnFormula>[1]!Table79[Arsyeja]</calculatedColumnFormula>
    </tableColumn>
  </tableColumns>
  <tableStyleInfo name="TableStyleLight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3B85F668-D36C-48CA-BA70-4061D61E083D}" name="Table93667" displayName="Table93667" ref="B134:G135" totalsRowShown="0" headerRowDxfId="272" dataDxfId="270" headerRowBorderDxfId="271" tableBorderDxfId="269" totalsRowBorderDxfId="268">
  <autoFilter ref="B134:G135" xr:uid="{3B85F668-D36C-48CA-BA70-4061D61E083D}"/>
  <tableColumns count="6">
    <tableColumn id="1" xr3:uid="{B19B98D5-C940-41BA-BA9B-4B2DEE503789}" name="Element" dataDxfId="267">
      <calculatedColumnFormula>[1]!Table9[Elementi]</calculatedColumnFormula>
    </tableColumn>
    <tableColumn id="2" xr3:uid="{C5EE21DF-8636-4355-A2FD-386C8D512498}" name="Location" dataDxfId="266">
      <calculatedColumnFormula>[1]!Table9[Vendndodhja]</calculatedColumnFormula>
    </tableColumn>
    <tableColumn id="3" xr3:uid="{F6DEAC96-21F8-4AE3-B026-0FB69BFB7E5D}" name="Installed capacity (MWh)" dataDxfId="265">
      <calculatedColumnFormula>[1]!Table9[Kapaciteti I instaluar(MWh)]</calculatedColumnFormula>
    </tableColumn>
    <tableColumn id="4" xr3:uid="{7344A609-AB34-43B6-85B9-E7A91F5706CE}" name="Generation Type" dataDxfId="264">
      <calculatedColumnFormula>[1]!Table9[Lloji gjenerimit]</calculatedColumnFormula>
    </tableColumn>
    <tableColumn id="5" xr3:uid="{F7E98ADF-AAEF-4B4E-AF57-1F0CD083822D}" name="Reason" dataDxfId="263">
      <calculatedColumnFormula>[1]!Table9[Arsyeja]</calculatedColumnFormula>
    </tableColumn>
    <tableColumn id="6" xr3:uid="{3F227FB2-4687-44B3-B60A-D55C3407688C}" name="Period" dataDxfId="262">
      <calculatedColumnFormula>[1]!Table9[Periudha]</calculatedColumnFormula>
    </tableColumn>
  </tableColumns>
  <tableStyleInfo name="TableStyleLight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816856F-72D5-44F8-813C-03DA38376B8E}" name="Table9113768" displayName="Table9113768" ref="B139:G140" totalsRowShown="0" headerRowDxfId="261" dataDxfId="259" headerRowBorderDxfId="260" tableBorderDxfId="258" totalsRowBorderDxfId="257">
  <autoFilter ref="B139:G140" xr:uid="{9816856F-72D5-44F8-813C-03DA38376B8E}"/>
  <tableColumns count="6">
    <tableColumn id="1" xr3:uid="{551A8164-3A8E-45D5-A2A1-4FEF2965545B}" name="Elementi" dataDxfId="256">
      <calculatedColumnFormula>[1]!Table911[Elementi]</calculatedColumnFormula>
    </tableColumn>
    <tableColumn id="2" xr3:uid="{6F67F2A4-25AA-4721-BECD-C45B51AFD32B}" name="Vendndodhja" dataDxfId="255">
      <calculatedColumnFormula>[1]!Table911[Vendndodhja]</calculatedColumnFormula>
    </tableColumn>
    <tableColumn id="3" xr3:uid="{E9B037B3-474D-4D69-8583-0AF7667A66B7}" name="Kapaciteti I instaluar(MWh)" dataDxfId="254">
      <calculatedColumnFormula>[1]!Table911[Kapaciteti I instaluar(MWh)]</calculatedColumnFormula>
    </tableColumn>
    <tableColumn id="4" xr3:uid="{F73BAF9F-40D7-4C7C-80F5-1FE8757DB988}" name="Lloji gjenerimit" dataDxfId="253">
      <calculatedColumnFormula>[1]!Table911[Lloji gjenerimit]</calculatedColumnFormula>
    </tableColumn>
    <tableColumn id="5" xr3:uid="{18835638-30A5-49CA-9B58-011458C39A69}" name="Arsyeja" dataDxfId="252">
      <calculatedColumnFormula>[1]!Table911[Arsyeja]</calculatedColumnFormula>
    </tableColumn>
    <tableColumn id="6" xr3:uid="{B37BC0C6-BDFB-4110-92CB-76DEE8DCC52B}" name="Periudha" dataDxfId="251">
      <calculatedColumnFormula>[1]!Table911[Periudha]</calculatedColumnFormula>
    </tableColumn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F184457D-29BE-42D6-AD6D-C4F2A9770868}" name="Table911123869" displayName="Table911123869" ref="B144:G148" totalsRowShown="0" headerRowDxfId="250" dataDxfId="248" headerRowBorderDxfId="249" tableBorderDxfId="247" totalsRowBorderDxfId="246">
  <autoFilter ref="B144:G148" xr:uid="{F184457D-29BE-42D6-AD6D-C4F2A9770868}"/>
  <tableColumns count="6">
    <tableColumn id="1" xr3:uid="{08E811C1-C898-4B82-ABB4-AC8FD98EC7E0}" name="Element" dataDxfId="245"/>
    <tableColumn id="2" xr3:uid="{EC0300C7-7F1D-4168-919A-A0BCAE676D73}" name="Location" dataDxfId="244"/>
    <tableColumn id="3" xr3:uid="{27DA18ED-D1C0-4176-BE90-DB35AB59C0C2}" name="Installed capacity (MWh)" dataDxfId="243"/>
    <tableColumn id="4" xr3:uid="{61A6397E-10E1-4823-B834-C4A34F12F11C}" name="Generation Type" dataDxfId="242"/>
    <tableColumn id="5" xr3:uid="{666686BC-2756-42DE-BA7A-80C8A3B43057}" name="Reason" dataDxfId="241"/>
    <tableColumn id="6" xr3:uid="{F8933041-6C87-40C6-AA0B-8123FA30BEF5}" name="Period" dataDxfId="24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13" Type="http://schemas.openxmlformats.org/officeDocument/2006/relationships/table" Target="../tables/table14.xml"/><Relationship Id="rId18" Type="http://schemas.openxmlformats.org/officeDocument/2006/relationships/table" Target="../tables/table19.xml"/><Relationship Id="rId26" Type="http://schemas.openxmlformats.org/officeDocument/2006/relationships/table" Target="../tables/table27.xml"/><Relationship Id="rId3" Type="http://schemas.openxmlformats.org/officeDocument/2006/relationships/table" Target="../tables/table4.xml"/><Relationship Id="rId21" Type="http://schemas.openxmlformats.org/officeDocument/2006/relationships/table" Target="../tables/table22.xml"/><Relationship Id="rId7" Type="http://schemas.openxmlformats.org/officeDocument/2006/relationships/table" Target="../tables/table8.xml"/><Relationship Id="rId12" Type="http://schemas.openxmlformats.org/officeDocument/2006/relationships/table" Target="../tables/table13.xml"/><Relationship Id="rId17" Type="http://schemas.openxmlformats.org/officeDocument/2006/relationships/table" Target="../tables/table18.xml"/><Relationship Id="rId25" Type="http://schemas.openxmlformats.org/officeDocument/2006/relationships/table" Target="../tables/table26.xml"/><Relationship Id="rId2" Type="http://schemas.openxmlformats.org/officeDocument/2006/relationships/table" Target="../tables/table3.xml"/><Relationship Id="rId16" Type="http://schemas.openxmlformats.org/officeDocument/2006/relationships/table" Target="../tables/table17.xml"/><Relationship Id="rId20" Type="http://schemas.openxmlformats.org/officeDocument/2006/relationships/table" Target="../tables/table21.xml"/><Relationship Id="rId29" Type="http://schemas.openxmlformats.org/officeDocument/2006/relationships/table" Target="../tables/table30.xml"/><Relationship Id="rId1" Type="http://schemas.openxmlformats.org/officeDocument/2006/relationships/drawing" Target="../drawings/drawing2.xml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24" Type="http://schemas.openxmlformats.org/officeDocument/2006/relationships/table" Target="../tables/table25.xml"/><Relationship Id="rId32" Type="http://schemas.openxmlformats.org/officeDocument/2006/relationships/table" Target="../tables/table33.xml"/><Relationship Id="rId5" Type="http://schemas.openxmlformats.org/officeDocument/2006/relationships/table" Target="../tables/table6.xml"/><Relationship Id="rId15" Type="http://schemas.openxmlformats.org/officeDocument/2006/relationships/table" Target="../tables/table16.xml"/><Relationship Id="rId23" Type="http://schemas.openxmlformats.org/officeDocument/2006/relationships/table" Target="../tables/table24.xml"/><Relationship Id="rId28" Type="http://schemas.openxmlformats.org/officeDocument/2006/relationships/table" Target="../tables/table29.xml"/><Relationship Id="rId10" Type="http://schemas.openxmlformats.org/officeDocument/2006/relationships/table" Target="../tables/table11.xml"/><Relationship Id="rId19" Type="http://schemas.openxmlformats.org/officeDocument/2006/relationships/table" Target="../tables/table20.xml"/><Relationship Id="rId31" Type="http://schemas.openxmlformats.org/officeDocument/2006/relationships/table" Target="../tables/table32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Relationship Id="rId14" Type="http://schemas.openxmlformats.org/officeDocument/2006/relationships/table" Target="../tables/table15.xml"/><Relationship Id="rId22" Type="http://schemas.openxmlformats.org/officeDocument/2006/relationships/table" Target="../tables/table23.xml"/><Relationship Id="rId27" Type="http://schemas.openxmlformats.org/officeDocument/2006/relationships/table" Target="../tables/table28.xml"/><Relationship Id="rId30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29273-894C-40B7-AFF7-24B2551B51CF}">
  <dimension ref="A1:AA198"/>
  <sheetViews>
    <sheetView tabSelected="1" workbookViewId="0">
      <selection activeCell="B16" sqref="B16"/>
    </sheetView>
  </sheetViews>
  <sheetFormatPr defaultRowHeight="15" x14ac:dyDescent="0.25"/>
  <cols>
    <col min="1" max="1" width="21.5703125" style="1" customWidth="1"/>
    <col min="2" max="2" width="17.7109375" style="1" customWidth="1"/>
    <col min="3" max="3" width="17.85546875" style="1" customWidth="1"/>
    <col min="4" max="4" width="17.7109375" style="1" customWidth="1"/>
    <col min="5" max="5" width="17.7109375" style="134" customWidth="1"/>
    <col min="6" max="7" width="17.7109375" style="1" customWidth="1"/>
    <col min="8" max="9" width="15.7109375" style="5" customWidth="1"/>
    <col min="10" max="10" width="12" style="1" customWidth="1"/>
    <col min="11" max="16384" width="9.140625" style="1"/>
  </cols>
  <sheetData>
    <row r="1" spans="1:10" ht="27.75" customHeight="1" thickBot="1" x14ac:dyDescent="0.3">
      <c r="A1" s="165"/>
      <c r="B1" s="156" t="s">
        <v>0</v>
      </c>
      <c r="C1" s="157"/>
      <c r="D1" s="157"/>
      <c r="E1" s="157"/>
      <c r="F1" s="157"/>
      <c r="G1" s="157"/>
      <c r="H1" s="157"/>
      <c r="I1" s="158"/>
    </row>
    <row r="2" spans="1:10" ht="30" customHeight="1" thickBot="1" x14ac:dyDescent="0.3">
      <c r="A2" s="166"/>
      <c r="B2" s="159">
        <f>DATE(2026,1,10)</f>
        <v>46032</v>
      </c>
      <c r="C2" s="160"/>
      <c r="D2" s="160"/>
      <c r="E2" s="160"/>
      <c r="F2" s="160"/>
      <c r="G2" s="160"/>
      <c r="H2" s="160"/>
      <c r="I2" s="161"/>
    </row>
    <row r="3" spans="1:10" ht="21" customHeight="1" thickBot="1" x14ac:dyDescent="0.3">
      <c r="A3" s="162" t="s">
        <v>1</v>
      </c>
      <c r="B3" s="163"/>
      <c r="C3" s="163"/>
      <c r="D3" s="163"/>
      <c r="E3" s="163"/>
      <c r="F3" s="163"/>
      <c r="G3" s="163"/>
      <c r="H3" s="163"/>
      <c r="I3" s="164"/>
    </row>
    <row r="4" spans="1:10" ht="15.75" thickBot="1" x14ac:dyDescent="0.3">
      <c r="A4" s="4"/>
      <c r="I4" s="6"/>
    </row>
    <row r="5" spans="1:10" ht="15.75" thickBot="1" x14ac:dyDescent="0.3">
      <c r="A5" s="2" t="s">
        <v>3</v>
      </c>
      <c r="B5" s="167" t="s">
        <v>279</v>
      </c>
      <c r="C5" s="167"/>
      <c r="D5" s="167"/>
      <c r="E5" s="167"/>
      <c r="F5" s="167"/>
      <c r="G5" s="167"/>
      <c r="H5" s="135">
        <v>29412.979999999996</v>
      </c>
      <c r="I5" s="3" t="s">
        <v>4</v>
      </c>
      <c r="J5"/>
    </row>
    <row r="6" spans="1:10" ht="15" customHeight="1" thickBot="1" x14ac:dyDescent="0.3">
      <c r="A6" s="65"/>
      <c r="B6" s="71"/>
      <c r="C6" s="131"/>
      <c r="D6" s="71"/>
      <c r="I6" s="6"/>
    </row>
    <row r="7" spans="1:10" ht="15.75" customHeight="1" thickBot="1" x14ac:dyDescent="0.3">
      <c r="A7" s="2" t="s">
        <v>81</v>
      </c>
      <c r="B7" s="168" t="s">
        <v>280</v>
      </c>
      <c r="C7" s="169"/>
      <c r="D7" s="169"/>
      <c r="E7" s="169"/>
      <c r="F7" s="169"/>
      <c r="G7" s="169"/>
      <c r="H7" s="169"/>
      <c r="I7" s="170"/>
    </row>
    <row r="8" spans="1:10" x14ac:dyDescent="0.25">
      <c r="A8" s="4"/>
      <c r="I8" s="8"/>
    </row>
    <row r="9" spans="1:10" x14ac:dyDescent="0.25">
      <c r="A9" s="4"/>
      <c r="D9" s="20" t="s">
        <v>9</v>
      </c>
      <c r="E9" s="136" t="s">
        <v>82</v>
      </c>
      <c r="H9" s="1"/>
      <c r="I9" s="22"/>
    </row>
    <row r="10" spans="1:10" x14ac:dyDescent="0.25">
      <c r="A10" s="4"/>
      <c r="D10" s="137" t="s">
        <v>83</v>
      </c>
      <c r="E10" s="151">
        <v>1902.25</v>
      </c>
      <c r="H10" s="1"/>
      <c r="I10" s="22"/>
    </row>
    <row r="11" spans="1:10" x14ac:dyDescent="0.25">
      <c r="A11" s="4"/>
      <c r="D11" s="17" t="s">
        <v>84</v>
      </c>
      <c r="E11" s="152">
        <v>1844.75</v>
      </c>
      <c r="H11" s="1"/>
      <c r="I11" s="22"/>
    </row>
    <row r="12" spans="1:10" x14ac:dyDescent="0.25">
      <c r="A12" s="4"/>
      <c r="D12" s="17" t="s">
        <v>85</v>
      </c>
      <c r="E12" s="153">
        <v>1760.42</v>
      </c>
      <c r="H12" s="1"/>
      <c r="I12" s="22"/>
    </row>
    <row r="13" spans="1:10" x14ac:dyDescent="0.25">
      <c r="A13" s="4"/>
      <c r="D13" s="17" t="s">
        <v>86</v>
      </c>
      <c r="E13" s="154">
        <v>1736.05</v>
      </c>
      <c r="H13" s="1"/>
      <c r="I13" s="22"/>
    </row>
    <row r="14" spans="1:10" x14ac:dyDescent="0.25">
      <c r="A14" s="4"/>
      <c r="D14" s="17" t="s">
        <v>87</v>
      </c>
      <c r="E14" s="153">
        <v>1745.7</v>
      </c>
      <c r="H14" s="1"/>
      <c r="I14" s="22"/>
    </row>
    <row r="15" spans="1:10" x14ac:dyDescent="0.25">
      <c r="A15" s="4"/>
      <c r="D15" s="17" t="s">
        <v>88</v>
      </c>
      <c r="E15" s="154">
        <v>1829.77</v>
      </c>
      <c r="H15" s="1"/>
      <c r="I15" s="22"/>
    </row>
    <row r="16" spans="1:10" x14ac:dyDescent="0.25">
      <c r="A16" s="4"/>
      <c r="D16" s="17" t="s">
        <v>89</v>
      </c>
      <c r="E16" s="153">
        <v>1965.13</v>
      </c>
      <c r="H16" s="1"/>
      <c r="I16" s="22"/>
    </row>
    <row r="17" spans="1:9" x14ac:dyDescent="0.25">
      <c r="A17" s="4"/>
      <c r="D17" s="17" t="s">
        <v>90</v>
      </c>
      <c r="E17" s="154">
        <v>1853.46</v>
      </c>
      <c r="H17" s="1"/>
      <c r="I17" s="22"/>
    </row>
    <row r="18" spans="1:9" x14ac:dyDescent="0.25">
      <c r="A18" s="4"/>
      <c r="D18" s="17" t="s">
        <v>91</v>
      </c>
      <c r="E18" s="153">
        <v>2093.79</v>
      </c>
      <c r="H18" s="1"/>
      <c r="I18" s="22"/>
    </row>
    <row r="19" spans="1:9" x14ac:dyDescent="0.25">
      <c r="A19" s="4"/>
      <c r="D19" s="17" t="s">
        <v>92</v>
      </c>
      <c r="E19" s="154">
        <v>2173.39</v>
      </c>
      <c r="H19" s="1"/>
      <c r="I19" s="22"/>
    </row>
    <row r="20" spans="1:9" x14ac:dyDescent="0.25">
      <c r="A20" s="4"/>
      <c r="D20" s="17" t="s">
        <v>93</v>
      </c>
      <c r="E20" s="153">
        <v>2245.63</v>
      </c>
      <c r="H20" s="1"/>
      <c r="I20" s="22"/>
    </row>
    <row r="21" spans="1:9" x14ac:dyDescent="0.25">
      <c r="A21" s="4"/>
      <c r="D21" s="17" t="s">
        <v>94</v>
      </c>
      <c r="E21" s="154">
        <v>2261.06</v>
      </c>
      <c r="H21" s="1"/>
      <c r="I21" s="22"/>
    </row>
    <row r="22" spans="1:9" x14ac:dyDescent="0.25">
      <c r="A22" s="4"/>
      <c r="D22" s="17" t="s">
        <v>95</v>
      </c>
      <c r="E22" s="153">
        <v>2247.54</v>
      </c>
      <c r="H22" s="1"/>
      <c r="I22" s="22"/>
    </row>
    <row r="23" spans="1:9" x14ac:dyDescent="0.25">
      <c r="A23" s="4"/>
      <c r="D23" s="17" t="s">
        <v>96</v>
      </c>
      <c r="E23" s="154">
        <v>2243.2399999999998</v>
      </c>
      <c r="H23" s="1"/>
      <c r="I23" s="22"/>
    </row>
    <row r="24" spans="1:9" x14ac:dyDescent="0.25">
      <c r="A24" s="4"/>
      <c r="D24" s="17" t="s">
        <v>97</v>
      </c>
      <c r="E24" s="153">
        <v>2086.02</v>
      </c>
      <c r="H24" s="1"/>
      <c r="I24" s="22"/>
    </row>
    <row r="25" spans="1:9" x14ac:dyDescent="0.25">
      <c r="A25" s="4"/>
      <c r="D25" s="17" t="s">
        <v>98</v>
      </c>
      <c r="E25" s="154">
        <v>2054.4499999999998</v>
      </c>
      <c r="H25" s="1"/>
      <c r="I25" s="22"/>
    </row>
    <row r="26" spans="1:9" x14ac:dyDescent="0.25">
      <c r="A26" s="4"/>
      <c r="D26" s="17" t="s">
        <v>99</v>
      </c>
      <c r="E26" s="153">
        <v>2095.6</v>
      </c>
      <c r="H26" s="1"/>
      <c r="I26" s="22"/>
    </row>
    <row r="27" spans="1:9" x14ac:dyDescent="0.25">
      <c r="A27" s="4"/>
      <c r="D27" s="17" t="s">
        <v>100</v>
      </c>
      <c r="E27" s="154">
        <v>2161.62</v>
      </c>
      <c r="H27" s="1"/>
      <c r="I27" s="22"/>
    </row>
    <row r="28" spans="1:9" x14ac:dyDescent="0.25">
      <c r="A28" s="4"/>
      <c r="D28" s="17" t="s">
        <v>101</v>
      </c>
      <c r="E28" s="153">
        <v>2228.7199999999998</v>
      </c>
      <c r="H28" s="1"/>
      <c r="I28" s="22"/>
    </row>
    <row r="29" spans="1:9" x14ac:dyDescent="0.25">
      <c r="A29" s="4"/>
      <c r="D29" s="17" t="s">
        <v>102</v>
      </c>
      <c r="E29" s="154">
        <v>2165.2600000000002</v>
      </c>
      <c r="H29" s="1"/>
      <c r="I29" s="22"/>
    </row>
    <row r="30" spans="1:9" x14ac:dyDescent="0.25">
      <c r="A30" s="4"/>
      <c r="D30" s="17" t="s">
        <v>103</v>
      </c>
      <c r="E30" s="153">
        <v>2107.3200000000002</v>
      </c>
      <c r="H30" s="1"/>
      <c r="I30" s="22"/>
    </row>
    <row r="31" spans="1:9" x14ac:dyDescent="0.25">
      <c r="A31" s="4"/>
      <c r="D31" s="17" t="s">
        <v>104</v>
      </c>
      <c r="E31" s="154">
        <v>2214.8000000000002</v>
      </c>
      <c r="H31" s="1"/>
      <c r="I31" s="22"/>
    </row>
    <row r="32" spans="1:9" x14ac:dyDescent="0.25">
      <c r="A32" s="4"/>
      <c r="D32" s="17" t="s">
        <v>105</v>
      </c>
      <c r="E32" s="153">
        <v>2223.65</v>
      </c>
      <c r="H32" s="1"/>
      <c r="I32" s="22"/>
    </row>
    <row r="33" spans="1:13" x14ac:dyDescent="0.25">
      <c r="A33" s="4"/>
      <c r="D33" s="19" t="s">
        <v>106</v>
      </c>
      <c r="E33" s="138">
        <v>2098.38</v>
      </c>
      <c r="H33" s="1"/>
      <c r="I33" s="22"/>
    </row>
    <row r="34" spans="1:13" x14ac:dyDescent="0.25">
      <c r="A34" s="4"/>
      <c r="I34" s="6"/>
      <c r="M34" s="76"/>
    </row>
    <row r="35" spans="1:13" x14ac:dyDescent="0.25">
      <c r="A35" s="4"/>
      <c r="I35" s="6"/>
      <c r="M35" s="76"/>
    </row>
    <row r="36" spans="1:13" x14ac:dyDescent="0.25">
      <c r="A36" s="4"/>
      <c r="I36" s="6"/>
      <c r="M36" s="76"/>
    </row>
    <row r="37" spans="1:13" x14ac:dyDescent="0.25">
      <c r="A37" s="4"/>
      <c r="I37" s="6"/>
      <c r="M37" s="76"/>
    </row>
    <row r="38" spans="1:13" x14ac:dyDescent="0.25">
      <c r="A38" s="4"/>
      <c r="I38" s="6"/>
      <c r="M38" s="76"/>
    </row>
    <row r="39" spans="1:13" x14ac:dyDescent="0.25">
      <c r="A39" s="4"/>
      <c r="I39" s="6"/>
      <c r="M39" s="76"/>
    </row>
    <row r="40" spans="1:13" x14ac:dyDescent="0.25">
      <c r="A40" s="4"/>
      <c r="I40" s="6"/>
      <c r="M40" s="76"/>
    </row>
    <row r="41" spans="1:13" x14ac:dyDescent="0.25">
      <c r="A41" s="4"/>
      <c r="I41" s="6"/>
      <c r="M41" s="76"/>
    </row>
    <row r="42" spans="1:13" x14ac:dyDescent="0.25">
      <c r="A42" s="4"/>
      <c r="I42" s="6"/>
      <c r="M42" s="76"/>
    </row>
    <row r="43" spans="1:13" x14ac:dyDescent="0.25">
      <c r="A43" s="4"/>
      <c r="I43" s="6"/>
      <c r="M43" s="76"/>
    </row>
    <row r="44" spans="1:13" x14ac:dyDescent="0.25">
      <c r="A44" s="4"/>
      <c r="I44" s="6"/>
      <c r="M44" s="76"/>
    </row>
    <row r="45" spans="1:13" x14ac:dyDescent="0.25">
      <c r="A45" s="4"/>
      <c r="I45" s="6"/>
      <c r="M45" s="76"/>
    </row>
    <row r="46" spans="1:13" x14ac:dyDescent="0.25">
      <c r="A46" s="4"/>
      <c r="I46" s="6"/>
      <c r="M46" s="76"/>
    </row>
    <row r="47" spans="1:13" x14ac:dyDescent="0.25">
      <c r="A47" s="4"/>
      <c r="I47" s="6"/>
      <c r="M47" s="76"/>
    </row>
    <row r="48" spans="1:13" x14ac:dyDescent="0.25">
      <c r="A48" s="4"/>
      <c r="I48" s="6"/>
      <c r="M48" s="76"/>
    </row>
    <row r="49" spans="1:13" x14ac:dyDescent="0.25">
      <c r="A49" s="4"/>
      <c r="I49" s="6"/>
      <c r="M49" s="76"/>
    </row>
    <row r="50" spans="1:13" x14ac:dyDescent="0.25">
      <c r="A50" s="4"/>
      <c r="I50" s="6"/>
      <c r="M50" s="76"/>
    </row>
    <row r="51" spans="1:13" x14ac:dyDescent="0.25">
      <c r="A51" s="4"/>
      <c r="I51" s="6"/>
      <c r="M51" s="76"/>
    </row>
    <row r="52" spans="1:13" x14ac:dyDescent="0.25">
      <c r="A52" s="4"/>
      <c r="I52" s="6"/>
      <c r="M52" s="76"/>
    </row>
    <row r="53" spans="1:13" x14ac:dyDescent="0.25">
      <c r="A53" s="4"/>
      <c r="I53" s="6"/>
      <c r="M53" s="76"/>
    </row>
    <row r="54" spans="1:13" x14ac:dyDescent="0.25">
      <c r="A54" s="4"/>
      <c r="I54" s="6"/>
      <c r="M54" s="76"/>
    </row>
    <row r="55" spans="1:13" x14ac:dyDescent="0.25">
      <c r="A55" s="4"/>
      <c r="I55" s="6"/>
      <c r="M55" s="76"/>
    </row>
    <row r="56" spans="1:13" x14ac:dyDescent="0.25">
      <c r="A56" s="4"/>
      <c r="I56" s="6"/>
      <c r="M56" s="76"/>
    </row>
    <row r="57" spans="1:13" x14ac:dyDescent="0.25">
      <c r="A57" s="4"/>
      <c r="I57" s="6"/>
      <c r="M57" s="76"/>
    </row>
    <row r="58" spans="1:13" x14ac:dyDescent="0.25">
      <c r="A58" s="4"/>
      <c r="I58" s="6"/>
      <c r="M58" s="76"/>
    </row>
    <row r="59" spans="1:13" x14ac:dyDescent="0.25">
      <c r="A59" s="4"/>
      <c r="I59" s="6"/>
      <c r="M59" s="76"/>
    </row>
    <row r="60" spans="1:13" x14ac:dyDescent="0.25">
      <c r="A60" s="4"/>
      <c r="I60" s="6"/>
      <c r="M60" s="76"/>
    </row>
    <row r="61" spans="1:13" ht="15.75" thickBot="1" x14ac:dyDescent="0.3">
      <c r="A61" s="4"/>
      <c r="I61" s="6"/>
    </row>
    <row r="62" spans="1:13" ht="15.75" thickBot="1" x14ac:dyDescent="0.3">
      <c r="A62" s="171" t="s">
        <v>8</v>
      </c>
      <c r="B62" s="172"/>
      <c r="C62" s="172"/>
      <c r="D62" s="172"/>
      <c r="E62" s="172"/>
      <c r="F62" s="172"/>
      <c r="G62" s="172"/>
      <c r="H62" s="173"/>
      <c r="I62" s="3" t="s">
        <v>4</v>
      </c>
    </row>
    <row r="63" spans="1:13" ht="15.75" thickBot="1" x14ac:dyDescent="0.3">
      <c r="A63" s="4"/>
      <c r="I63" s="6"/>
    </row>
    <row r="64" spans="1:13" ht="15.75" thickBot="1" x14ac:dyDescent="0.3">
      <c r="A64" s="4"/>
      <c r="C64" s="174">
        <f>B2-2</f>
        <v>46030</v>
      </c>
      <c r="D64" s="175"/>
      <c r="E64" s="175"/>
      <c r="F64" s="176"/>
      <c r="I64" s="6"/>
    </row>
    <row r="65" spans="1:13" x14ac:dyDescent="0.25">
      <c r="A65" s="4"/>
      <c r="C65" s="27" t="s">
        <v>9</v>
      </c>
      <c r="D65" s="28" t="s">
        <v>10</v>
      </c>
      <c r="E65" s="139" t="s">
        <v>11</v>
      </c>
      <c r="F65" s="29" t="s">
        <v>12</v>
      </c>
      <c r="I65" s="6"/>
      <c r="K65" s="76"/>
      <c r="M65" s="76"/>
    </row>
    <row r="66" spans="1:13" x14ac:dyDescent="0.25">
      <c r="A66" s="4"/>
      <c r="C66" s="30" t="s">
        <v>83</v>
      </c>
      <c r="D66" s="140">
        <v>1124.9558057899999</v>
      </c>
      <c r="E66" s="141">
        <v>351.9608315399999</v>
      </c>
      <c r="F66" s="31">
        <v>772.99497425000004</v>
      </c>
      <c r="I66" s="6"/>
      <c r="K66" s="76"/>
      <c r="M66" s="76"/>
    </row>
    <row r="67" spans="1:13" x14ac:dyDescent="0.25">
      <c r="A67" s="4"/>
      <c r="C67" s="30" t="s">
        <v>84</v>
      </c>
      <c r="D67" s="140">
        <v>997.81606031000013</v>
      </c>
      <c r="E67" s="141">
        <v>309.50342432000014</v>
      </c>
      <c r="F67" s="31">
        <v>688.31263598999999</v>
      </c>
      <c r="I67" s="6"/>
      <c r="K67" s="76"/>
    </row>
    <row r="68" spans="1:13" x14ac:dyDescent="0.25">
      <c r="A68" s="4"/>
      <c r="C68" s="30" t="s">
        <v>85</v>
      </c>
      <c r="D68" s="140">
        <v>955.51543916999958</v>
      </c>
      <c r="E68" s="141">
        <v>318.18398611000009</v>
      </c>
      <c r="F68" s="31">
        <v>637.33145305999949</v>
      </c>
      <c r="I68" s="6"/>
      <c r="K68" s="76"/>
    </row>
    <row r="69" spans="1:13" x14ac:dyDescent="0.25">
      <c r="A69" s="4"/>
      <c r="C69" s="30" t="s">
        <v>86</v>
      </c>
      <c r="D69" s="140">
        <v>933.16261955999983</v>
      </c>
      <c r="E69" s="141">
        <v>314.3403181000001</v>
      </c>
      <c r="F69" s="31">
        <v>618.82230145999972</v>
      </c>
      <c r="I69" s="6"/>
      <c r="K69" s="76"/>
    </row>
    <row r="70" spans="1:13" x14ac:dyDescent="0.25">
      <c r="A70" s="4"/>
      <c r="C70" s="30" t="s">
        <v>87</v>
      </c>
      <c r="D70" s="140">
        <v>891.40807342999983</v>
      </c>
      <c r="E70" s="141">
        <v>268.32913846000002</v>
      </c>
      <c r="F70" s="31">
        <v>623.07893496999986</v>
      </c>
      <c r="I70" s="6"/>
      <c r="K70" s="76"/>
    </row>
    <row r="71" spans="1:13" x14ac:dyDescent="0.25">
      <c r="A71" s="4"/>
      <c r="C71" s="30" t="s">
        <v>88</v>
      </c>
      <c r="D71" s="140">
        <v>952.3578323600002</v>
      </c>
      <c r="E71" s="141">
        <v>279.67877799999997</v>
      </c>
      <c r="F71" s="31">
        <v>672.67905436000024</v>
      </c>
      <c r="I71" s="6"/>
      <c r="K71" s="76"/>
    </row>
    <row r="72" spans="1:13" x14ac:dyDescent="0.25">
      <c r="A72" s="4"/>
      <c r="C72" s="30" t="s">
        <v>89</v>
      </c>
      <c r="D72" s="140">
        <v>1181.4938633999998</v>
      </c>
      <c r="E72" s="141">
        <v>323.51868333999994</v>
      </c>
      <c r="F72" s="31">
        <v>857.97518005999984</v>
      </c>
      <c r="I72" s="6"/>
      <c r="K72" s="76"/>
    </row>
    <row r="73" spans="1:13" x14ac:dyDescent="0.25">
      <c r="A73" s="4"/>
      <c r="C73" s="30" t="s">
        <v>90</v>
      </c>
      <c r="D73" s="140">
        <v>1430.2897633799994</v>
      </c>
      <c r="E73" s="141">
        <v>293.09246482999993</v>
      </c>
      <c r="F73" s="31">
        <v>1137.1972985499995</v>
      </c>
      <c r="I73" s="6"/>
      <c r="K73" s="76"/>
    </row>
    <row r="74" spans="1:13" x14ac:dyDescent="0.25">
      <c r="A74" s="4"/>
      <c r="C74" s="30" t="s">
        <v>91</v>
      </c>
      <c r="D74" s="140">
        <v>1691.4871204900003</v>
      </c>
      <c r="E74" s="141">
        <v>386.65402849000009</v>
      </c>
      <c r="F74" s="31">
        <v>1304.8330920000003</v>
      </c>
      <c r="I74" s="6"/>
      <c r="K74" s="76"/>
    </row>
    <row r="75" spans="1:13" x14ac:dyDescent="0.25">
      <c r="A75" s="4"/>
      <c r="C75" s="30" t="s">
        <v>92</v>
      </c>
      <c r="D75" s="140">
        <v>1851.7418659500004</v>
      </c>
      <c r="E75" s="141">
        <v>482.49066947</v>
      </c>
      <c r="F75" s="31">
        <v>1369.2511964800003</v>
      </c>
      <c r="I75" s="6"/>
      <c r="K75" s="76"/>
    </row>
    <row r="76" spans="1:13" x14ac:dyDescent="0.25">
      <c r="A76" s="4"/>
      <c r="C76" s="30" t="s">
        <v>93</v>
      </c>
      <c r="D76" s="140">
        <v>1884.7693842400004</v>
      </c>
      <c r="E76" s="141">
        <v>509.83272137000006</v>
      </c>
      <c r="F76" s="31">
        <v>1374.9366628700004</v>
      </c>
      <c r="I76" s="6"/>
      <c r="K76" s="76"/>
    </row>
    <row r="77" spans="1:13" x14ac:dyDescent="0.25">
      <c r="A77" s="4"/>
      <c r="C77" s="30" t="s">
        <v>94</v>
      </c>
      <c r="D77" s="140">
        <v>1883.0220644099995</v>
      </c>
      <c r="E77" s="141">
        <v>536.18779267000002</v>
      </c>
      <c r="F77" s="31">
        <v>1346.8342717399996</v>
      </c>
      <c r="I77" s="6"/>
      <c r="K77" s="76"/>
    </row>
    <row r="78" spans="1:13" x14ac:dyDescent="0.25">
      <c r="A78" s="4"/>
      <c r="C78" s="30" t="s">
        <v>95</v>
      </c>
      <c r="D78" s="140">
        <v>1870.3929610699997</v>
      </c>
      <c r="E78" s="141">
        <v>474.08959480000004</v>
      </c>
      <c r="F78" s="31">
        <v>1396.3033662699997</v>
      </c>
      <c r="I78" s="6"/>
      <c r="K78" s="76"/>
    </row>
    <row r="79" spans="1:13" x14ac:dyDescent="0.25">
      <c r="A79" s="4"/>
      <c r="C79" s="30" t="s">
        <v>96</v>
      </c>
      <c r="D79" s="140">
        <v>1979.4816161100002</v>
      </c>
      <c r="E79" s="141">
        <v>543.12123639000015</v>
      </c>
      <c r="F79" s="31">
        <v>1436.3603797200001</v>
      </c>
      <c r="I79" s="6"/>
      <c r="K79" s="76"/>
    </row>
    <row r="80" spans="1:13" x14ac:dyDescent="0.25">
      <c r="A80" s="4"/>
      <c r="C80" s="30" t="s">
        <v>97</v>
      </c>
      <c r="D80" s="140">
        <v>2021.3570828299994</v>
      </c>
      <c r="E80" s="141">
        <v>555.95122168000012</v>
      </c>
      <c r="F80" s="31">
        <v>1465.4058611499993</v>
      </c>
      <c r="I80" s="6"/>
      <c r="K80" s="76"/>
    </row>
    <row r="81" spans="1:11" x14ac:dyDescent="0.25">
      <c r="A81" s="4"/>
      <c r="C81" s="30" t="s">
        <v>98</v>
      </c>
      <c r="D81" s="140">
        <v>2145.8426353199998</v>
      </c>
      <c r="E81" s="141">
        <v>657.62775785000008</v>
      </c>
      <c r="F81" s="31">
        <v>1488.2148774699997</v>
      </c>
      <c r="I81" s="6"/>
      <c r="K81" s="76"/>
    </row>
    <row r="82" spans="1:11" x14ac:dyDescent="0.25">
      <c r="A82" s="4"/>
      <c r="C82" s="30" t="s">
        <v>99</v>
      </c>
      <c r="D82" s="140">
        <v>2164.4760916599989</v>
      </c>
      <c r="E82" s="141">
        <v>618.44979205999994</v>
      </c>
      <c r="F82" s="31">
        <v>1546.026299599999</v>
      </c>
      <c r="I82" s="6"/>
      <c r="K82" s="76"/>
    </row>
    <row r="83" spans="1:11" x14ac:dyDescent="0.25">
      <c r="A83" s="4"/>
      <c r="C83" s="30" t="s">
        <v>100</v>
      </c>
      <c r="D83" s="140">
        <v>2211.2796281800006</v>
      </c>
      <c r="E83" s="141">
        <v>591.80946509</v>
      </c>
      <c r="F83" s="31">
        <v>1619.4701630900006</v>
      </c>
      <c r="I83" s="6"/>
      <c r="K83" s="76"/>
    </row>
    <row r="84" spans="1:11" x14ac:dyDescent="0.25">
      <c r="A84" s="4"/>
      <c r="C84" s="30" t="s">
        <v>101</v>
      </c>
      <c r="D84" s="140">
        <v>2213.0533524099988</v>
      </c>
      <c r="E84" s="141">
        <v>594.86802136000006</v>
      </c>
      <c r="F84" s="31">
        <v>1618.1853310499987</v>
      </c>
      <c r="I84" s="6"/>
      <c r="K84" s="76"/>
    </row>
    <row r="85" spans="1:11" x14ac:dyDescent="0.25">
      <c r="A85" s="4"/>
      <c r="C85" s="30" t="s">
        <v>102</v>
      </c>
      <c r="D85" s="140">
        <v>2211.2829542000009</v>
      </c>
      <c r="E85" s="141">
        <v>599.22724219000008</v>
      </c>
      <c r="F85" s="31">
        <v>1612.0557120100007</v>
      </c>
      <c r="I85" s="6"/>
      <c r="K85" s="76"/>
    </row>
    <row r="86" spans="1:11" x14ac:dyDescent="0.25">
      <c r="A86" s="4"/>
      <c r="C86" s="30" t="s">
        <v>103</v>
      </c>
      <c r="D86" s="140">
        <v>2171.0326316499995</v>
      </c>
      <c r="E86" s="141">
        <v>597.37520428999994</v>
      </c>
      <c r="F86" s="31">
        <v>1573.6574273599995</v>
      </c>
      <c r="I86" s="6"/>
      <c r="K86" s="76"/>
    </row>
    <row r="87" spans="1:11" x14ac:dyDescent="0.25">
      <c r="A87" s="4"/>
      <c r="C87" s="30" t="s">
        <v>104</v>
      </c>
      <c r="D87" s="140">
        <v>2080.8046342600005</v>
      </c>
      <c r="E87" s="141">
        <v>615.95521452000003</v>
      </c>
      <c r="F87" s="31">
        <v>1464.8494197400005</v>
      </c>
      <c r="I87" s="6"/>
      <c r="K87" s="76"/>
    </row>
    <row r="88" spans="1:11" x14ac:dyDescent="0.25">
      <c r="A88" s="4"/>
      <c r="C88" s="30" t="s">
        <v>105</v>
      </c>
      <c r="D88" s="140">
        <v>1985.9954380499996</v>
      </c>
      <c r="E88" s="141">
        <v>705.49987693000003</v>
      </c>
      <c r="F88" s="31">
        <v>1280.4955611199996</v>
      </c>
      <c r="I88" s="6"/>
      <c r="K88" s="76"/>
    </row>
    <row r="89" spans="1:11" x14ac:dyDescent="0.25">
      <c r="A89" s="4"/>
      <c r="C89" s="32" t="s">
        <v>106</v>
      </c>
      <c r="D89" s="140">
        <v>1537.4356521700004</v>
      </c>
      <c r="E89" s="142">
        <v>493.78005402999992</v>
      </c>
      <c r="F89" s="31">
        <v>1043.6555981400004</v>
      </c>
      <c r="I89" s="6"/>
      <c r="K89" s="76"/>
    </row>
    <row r="90" spans="1:11" x14ac:dyDescent="0.25">
      <c r="A90" s="4"/>
      <c r="C90" s="5"/>
      <c r="D90" s="33"/>
      <c r="E90" s="143"/>
      <c r="F90" s="33"/>
      <c r="I90" s="6"/>
    </row>
    <row r="91" spans="1:11" x14ac:dyDescent="0.25">
      <c r="A91" s="4"/>
      <c r="C91" s="5"/>
      <c r="D91" s="33"/>
      <c r="E91" s="143"/>
      <c r="F91" s="33"/>
      <c r="I91" s="6"/>
    </row>
    <row r="92" spans="1:11" x14ac:dyDescent="0.25">
      <c r="A92" s="4"/>
      <c r="C92" s="5"/>
      <c r="D92" s="33"/>
      <c r="E92" s="143"/>
      <c r="F92" s="33"/>
      <c r="I92" s="6"/>
    </row>
    <row r="93" spans="1:11" x14ac:dyDescent="0.25">
      <c r="A93" s="4"/>
      <c r="C93" s="5"/>
      <c r="D93" s="33"/>
      <c r="E93" s="143"/>
      <c r="F93" s="33"/>
      <c r="I93" s="6"/>
    </row>
    <row r="94" spans="1:11" x14ac:dyDescent="0.25">
      <c r="A94" s="4"/>
      <c r="C94" s="5"/>
      <c r="D94" s="33"/>
      <c r="E94" s="143"/>
      <c r="F94" s="33"/>
      <c r="I94" s="6"/>
    </row>
    <row r="95" spans="1:11" x14ac:dyDescent="0.25">
      <c r="A95" s="4"/>
      <c r="C95" s="5"/>
      <c r="D95" s="33"/>
      <c r="E95" s="143"/>
      <c r="F95" s="33"/>
      <c r="I95" s="6"/>
    </row>
    <row r="96" spans="1:11" x14ac:dyDescent="0.25">
      <c r="A96" s="4"/>
      <c r="C96" s="5"/>
      <c r="D96" s="33"/>
      <c r="E96" s="143"/>
      <c r="F96" s="33"/>
      <c r="I96" s="6"/>
    </row>
    <row r="97" spans="1:9" x14ac:dyDescent="0.25">
      <c r="A97" s="4"/>
      <c r="C97" s="5"/>
      <c r="D97" s="33"/>
      <c r="E97" s="143"/>
      <c r="F97" s="33"/>
      <c r="I97" s="6"/>
    </row>
    <row r="98" spans="1:9" x14ac:dyDescent="0.25">
      <c r="A98" s="4"/>
      <c r="C98" s="5"/>
      <c r="D98" s="33"/>
      <c r="E98" s="143"/>
      <c r="F98" s="33"/>
      <c r="I98" s="6"/>
    </row>
    <row r="99" spans="1:9" x14ac:dyDescent="0.25">
      <c r="A99" s="4"/>
      <c r="C99" s="5"/>
      <c r="D99" s="33"/>
      <c r="E99" s="143"/>
      <c r="F99" s="33"/>
      <c r="I99" s="6"/>
    </row>
    <row r="100" spans="1:9" x14ac:dyDescent="0.25">
      <c r="A100" s="4"/>
      <c r="C100" s="5"/>
      <c r="D100" s="33"/>
      <c r="E100" s="143"/>
      <c r="F100" s="33"/>
      <c r="I100" s="6"/>
    </row>
    <row r="101" spans="1:9" x14ac:dyDescent="0.25">
      <c r="A101" s="4"/>
      <c r="C101" s="5"/>
      <c r="D101" s="33"/>
      <c r="E101" s="143"/>
      <c r="F101" s="33"/>
      <c r="I101" s="6"/>
    </row>
    <row r="102" spans="1:9" x14ac:dyDescent="0.25">
      <c r="A102" s="4"/>
      <c r="C102" s="5"/>
      <c r="D102" s="33"/>
      <c r="E102" s="143"/>
      <c r="F102" s="33"/>
      <c r="I102" s="6"/>
    </row>
    <row r="103" spans="1:9" x14ac:dyDescent="0.25">
      <c r="A103" s="4"/>
      <c r="C103" s="5"/>
      <c r="D103" s="33"/>
      <c r="E103" s="143"/>
      <c r="F103" s="33"/>
      <c r="I103" s="6"/>
    </row>
    <row r="104" spans="1:9" x14ac:dyDescent="0.25">
      <c r="A104" s="4"/>
      <c r="C104" s="5"/>
      <c r="D104" s="33"/>
      <c r="E104" s="143"/>
      <c r="F104" s="33"/>
      <c r="I104" s="6"/>
    </row>
    <row r="105" spans="1:9" x14ac:dyDescent="0.25">
      <c r="A105" s="4"/>
      <c r="C105" s="5"/>
      <c r="D105" s="33"/>
      <c r="E105" s="143"/>
      <c r="F105" s="33"/>
      <c r="I105" s="6"/>
    </row>
    <row r="106" spans="1:9" x14ac:dyDescent="0.25">
      <c r="A106" s="4"/>
      <c r="C106" s="5"/>
      <c r="D106" s="33"/>
      <c r="E106" s="143"/>
      <c r="F106" s="33"/>
      <c r="I106" s="6"/>
    </row>
    <row r="107" spans="1:9" x14ac:dyDescent="0.25">
      <c r="A107" s="4"/>
      <c r="C107" s="5"/>
      <c r="D107" s="33"/>
      <c r="E107" s="143"/>
      <c r="F107" s="33"/>
      <c r="I107" s="6"/>
    </row>
    <row r="108" spans="1:9" x14ac:dyDescent="0.25">
      <c r="A108" s="4"/>
      <c r="C108" s="5"/>
      <c r="D108" s="33"/>
      <c r="E108" s="143"/>
      <c r="F108" s="33"/>
      <c r="I108" s="6"/>
    </row>
    <row r="109" spans="1:9" x14ac:dyDescent="0.25">
      <c r="A109" s="4"/>
      <c r="C109" s="5"/>
      <c r="D109" s="33"/>
      <c r="E109" s="143"/>
      <c r="F109" s="33"/>
      <c r="I109" s="6"/>
    </row>
    <row r="110" spans="1:9" x14ac:dyDescent="0.25">
      <c r="A110" s="4"/>
      <c r="C110" s="5"/>
      <c r="D110" s="33"/>
      <c r="E110" s="143"/>
      <c r="F110" s="33"/>
      <c r="I110" s="6"/>
    </row>
    <row r="111" spans="1:9" x14ac:dyDescent="0.25">
      <c r="A111" s="4"/>
      <c r="C111" s="5"/>
      <c r="D111" s="33"/>
      <c r="E111" s="143"/>
      <c r="F111" s="33"/>
      <c r="I111" s="6"/>
    </row>
    <row r="112" spans="1:9" x14ac:dyDescent="0.25">
      <c r="A112" s="4"/>
      <c r="C112" s="5"/>
      <c r="D112" s="33"/>
      <c r="E112" s="143"/>
      <c r="F112" s="33"/>
      <c r="I112" s="6"/>
    </row>
    <row r="113" spans="1:26" x14ac:dyDescent="0.25">
      <c r="A113" s="4"/>
      <c r="C113" s="5"/>
      <c r="D113" s="33"/>
      <c r="E113" s="143"/>
      <c r="F113" s="33"/>
      <c r="I113" s="6"/>
    </row>
    <row r="114" spans="1:26" x14ac:dyDescent="0.25">
      <c r="A114" s="4"/>
      <c r="C114" s="5"/>
      <c r="D114" s="33"/>
      <c r="E114" s="143"/>
      <c r="F114" s="33"/>
      <c r="I114" s="6"/>
    </row>
    <row r="115" spans="1:26" ht="15.75" thickBot="1" x14ac:dyDescent="0.3">
      <c r="A115" s="13"/>
      <c r="B115" s="14"/>
      <c r="C115" s="14"/>
      <c r="D115" s="14"/>
      <c r="E115" s="144"/>
      <c r="F115" s="14"/>
      <c r="G115" s="14"/>
      <c r="H115" s="15"/>
      <c r="I115" s="16"/>
    </row>
    <row r="119" spans="1:26" x14ac:dyDescent="0.25">
      <c r="B119" s="1" t="s">
        <v>281</v>
      </c>
    </row>
    <row r="120" spans="1:26" ht="30" x14ac:dyDescent="0.25">
      <c r="B120" s="1" t="s">
        <v>282</v>
      </c>
      <c r="C120" s="145">
        <v>0</v>
      </c>
      <c r="D120" s="145">
        <v>0</v>
      </c>
      <c r="E120" s="146">
        <v>0</v>
      </c>
      <c r="F120" s="145">
        <v>0</v>
      </c>
      <c r="G120" s="145">
        <v>0</v>
      </c>
      <c r="H120" s="145">
        <v>0</v>
      </c>
      <c r="I120" s="145">
        <v>0</v>
      </c>
      <c r="J120" s="145">
        <v>0</v>
      </c>
      <c r="K120" s="145">
        <v>0</v>
      </c>
      <c r="L120" s="145">
        <v>0</v>
      </c>
      <c r="M120" s="145">
        <v>0</v>
      </c>
      <c r="N120" s="145">
        <v>0</v>
      </c>
      <c r="O120" s="145">
        <v>0</v>
      </c>
      <c r="P120" s="145">
        <v>0</v>
      </c>
      <c r="Q120" s="145">
        <v>0</v>
      </c>
      <c r="R120" s="145">
        <v>0</v>
      </c>
      <c r="S120" s="145">
        <v>0</v>
      </c>
      <c r="T120" s="145">
        <v>0</v>
      </c>
      <c r="U120" s="145">
        <v>0</v>
      </c>
      <c r="V120" s="145">
        <v>0</v>
      </c>
      <c r="W120" s="145">
        <v>0</v>
      </c>
      <c r="X120" s="145">
        <v>0</v>
      </c>
      <c r="Y120" s="145">
        <v>0</v>
      </c>
      <c r="Z120" s="145">
        <v>0</v>
      </c>
    </row>
    <row r="121" spans="1:26" ht="30" x14ac:dyDescent="0.25">
      <c r="B121" s="1" t="s">
        <v>283</v>
      </c>
      <c r="C121" s="145">
        <v>194.92740003</v>
      </c>
      <c r="D121" s="145">
        <v>107.49931604</v>
      </c>
      <c r="E121" s="146">
        <v>99.625948780000002</v>
      </c>
      <c r="F121" s="145">
        <v>99.596853879999998</v>
      </c>
      <c r="G121" s="145">
        <v>109.52460583</v>
      </c>
      <c r="H121" s="145">
        <v>99.643689589999994</v>
      </c>
      <c r="I121" s="145">
        <v>206.53201245</v>
      </c>
      <c r="J121" s="145">
        <v>219.35932083000003</v>
      </c>
      <c r="K121" s="145">
        <v>219.38628686000001</v>
      </c>
      <c r="L121" s="145">
        <v>219.27203610000001</v>
      </c>
      <c r="M121" s="145">
        <v>229.31687731</v>
      </c>
      <c r="N121" s="145">
        <v>229.37222861999999</v>
      </c>
      <c r="O121" s="145">
        <v>229.40061389000002</v>
      </c>
      <c r="P121" s="145">
        <v>229.43893402999998</v>
      </c>
      <c r="Q121" s="145">
        <v>229.44815924000002</v>
      </c>
      <c r="R121" s="145">
        <v>219.69426714000002</v>
      </c>
      <c r="S121" s="145">
        <v>222.15810951</v>
      </c>
      <c r="T121" s="145">
        <v>219.21384626</v>
      </c>
      <c r="U121" s="145">
        <v>219.25003749999999</v>
      </c>
      <c r="V121" s="145">
        <v>219.29261542</v>
      </c>
      <c r="W121" s="145">
        <v>225.72542967000001</v>
      </c>
      <c r="X121" s="145">
        <v>186.34794894000004</v>
      </c>
      <c r="Y121" s="145">
        <v>200.36885836000002</v>
      </c>
      <c r="Z121" s="145">
        <v>226.98502650000003</v>
      </c>
    </row>
    <row r="122" spans="1:26" ht="30" x14ac:dyDescent="0.25">
      <c r="B122" s="1" t="s">
        <v>284</v>
      </c>
      <c r="C122" s="145">
        <v>156.28864624000002</v>
      </c>
      <c r="D122" s="145">
        <v>127.88101207</v>
      </c>
      <c r="E122" s="146">
        <v>103.98131530999999</v>
      </c>
      <c r="F122" s="145">
        <v>79.066135119999998</v>
      </c>
      <c r="G122" s="145">
        <v>83.531849409999992</v>
      </c>
      <c r="H122" s="145">
        <v>89.863895910000011</v>
      </c>
      <c r="I122" s="145">
        <v>66.729537269999994</v>
      </c>
      <c r="J122" s="145">
        <v>89.556625260000004</v>
      </c>
      <c r="K122" s="145">
        <v>141.18661243</v>
      </c>
      <c r="L122" s="145">
        <v>161.63536869000001</v>
      </c>
      <c r="M122" s="145">
        <v>161.79326180999999</v>
      </c>
      <c r="N122" s="145">
        <v>161.85358052999999</v>
      </c>
      <c r="O122" s="145">
        <v>201.32295861999998</v>
      </c>
      <c r="P122" s="145">
        <v>165.27861946999997</v>
      </c>
      <c r="Q122" s="145">
        <v>107.36945338000001</v>
      </c>
      <c r="R122" s="145">
        <v>81.040686210000004</v>
      </c>
      <c r="S122" s="145">
        <v>89.422504799999984</v>
      </c>
      <c r="T122" s="145">
        <v>101.22936233</v>
      </c>
      <c r="U122" s="145">
        <v>82.612875939999995</v>
      </c>
      <c r="V122" s="145">
        <v>111.42216183000001</v>
      </c>
      <c r="W122" s="145">
        <v>75.114904030000005</v>
      </c>
      <c r="X122" s="145">
        <v>112.73817443</v>
      </c>
      <c r="Y122" s="145">
        <v>34.044241299999996</v>
      </c>
      <c r="Z122" s="145">
        <v>104.43193164</v>
      </c>
    </row>
    <row r="123" spans="1:26" ht="30" x14ac:dyDescent="0.25">
      <c r="B123" s="1" t="s">
        <v>285</v>
      </c>
      <c r="C123" s="145">
        <v>249.51306994999999</v>
      </c>
      <c r="D123" s="145">
        <v>258.44475663000003</v>
      </c>
      <c r="E123" s="146">
        <v>246.40681705999998</v>
      </c>
      <c r="F123" s="145">
        <v>227.51447729</v>
      </c>
      <c r="G123" s="145">
        <v>226.77581487000003</v>
      </c>
      <c r="H123" s="145">
        <v>251.81292281999998</v>
      </c>
      <c r="I123" s="145">
        <v>267.30870570000002</v>
      </c>
      <c r="J123" s="145">
        <v>236.53002954999999</v>
      </c>
      <c r="K123" s="145">
        <v>245.05206503000002</v>
      </c>
      <c r="L123" s="145">
        <v>241.06522330999999</v>
      </c>
      <c r="M123" s="145">
        <v>240.70718169</v>
      </c>
      <c r="N123" s="145">
        <v>252.30321403999997</v>
      </c>
      <c r="O123" s="145">
        <v>249.36791795000002</v>
      </c>
      <c r="P123" s="145">
        <v>268.87634733000004</v>
      </c>
      <c r="Q123" s="145">
        <v>279.14988364999999</v>
      </c>
      <c r="R123" s="145">
        <v>282.32709975</v>
      </c>
      <c r="S123" s="145">
        <v>284.68501342000002</v>
      </c>
      <c r="T123" s="145">
        <v>288.08802152999999</v>
      </c>
      <c r="U123" s="145">
        <v>283.19801176999999</v>
      </c>
      <c r="V123" s="145">
        <v>266.07007526000001</v>
      </c>
      <c r="W123" s="145">
        <v>239.85562327</v>
      </c>
      <c r="X123" s="145">
        <v>254.04503809999997</v>
      </c>
      <c r="Y123" s="145">
        <v>278.38219082999996</v>
      </c>
      <c r="Z123" s="145">
        <v>274.96628032000001</v>
      </c>
    </row>
    <row r="124" spans="1:26" ht="30" x14ac:dyDescent="0.25">
      <c r="B124" s="1" t="s">
        <v>286</v>
      </c>
      <c r="C124" s="145">
        <v>378.47846400000003</v>
      </c>
      <c r="D124" s="145">
        <v>344.98867200000001</v>
      </c>
      <c r="E124" s="146">
        <v>310.53388799999999</v>
      </c>
      <c r="F124" s="145">
        <v>287.793408</v>
      </c>
      <c r="G124" s="145">
        <v>294.30643199999997</v>
      </c>
      <c r="H124" s="145">
        <v>282.28569599999997</v>
      </c>
      <c r="I124" s="145">
        <v>172.06963199999998</v>
      </c>
      <c r="J124" s="145">
        <v>181.58784</v>
      </c>
      <c r="K124" s="145">
        <v>269.27577600000006</v>
      </c>
      <c r="L124" s="145">
        <v>297.23635200000001</v>
      </c>
      <c r="M124" s="145">
        <v>292.25279999999998</v>
      </c>
      <c r="N124" s="145">
        <v>264.92928000000001</v>
      </c>
      <c r="O124" s="145">
        <v>345.70905599999998</v>
      </c>
      <c r="P124" s="145">
        <v>265.05292800000001</v>
      </c>
      <c r="Q124" s="145">
        <v>159.12960000000001</v>
      </c>
      <c r="R124" s="145">
        <v>118.922496</v>
      </c>
      <c r="S124" s="145">
        <v>115.45228800000001</v>
      </c>
      <c r="T124" s="145">
        <v>122.658816</v>
      </c>
      <c r="U124" s="145">
        <v>100.71935999999999</v>
      </c>
      <c r="V124" s="145">
        <v>127.69075200000002</v>
      </c>
      <c r="W124" s="145">
        <v>109.32364799999999</v>
      </c>
      <c r="X124" s="145">
        <v>152.097792</v>
      </c>
      <c r="Y124" s="145">
        <v>231.97708800000001</v>
      </c>
      <c r="Z124" s="145">
        <v>253.63161600000004</v>
      </c>
    </row>
    <row r="125" spans="1:26" ht="30" x14ac:dyDescent="0.25">
      <c r="B125" s="1" t="s">
        <v>287</v>
      </c>
      <c r="C125" s="145">
        <v>0</v>
      </c>
      <c r="D125" s="145">
        <v>0</v>
      </c>
      <c r="E125" s="146">
        <v>0</v>
      </c>
      <c r="F125" s="145">
        <v>0</v>
      </c>
      <c r="G125" s="145">
        <v>0</v>
      </c>
      <c r="H125" s="145">
        <v>0</v>
      </c>
      <c r="I125" s="145">
        <v>2.58048E-3</v>
      </c>
      <c r="J125" s="145">
        <v>0</v>
      </c>
      <c r="K125" s="145">
        <v>0</v>
      </c>
      <c r="L125" s="145">
        <v>0</v>
      </c>
      <c r="M125" s="145">
        <v>0</v>
      </c>
      <c r="N125" s="145">
        <v>0</v>
      </c>
      <c r="O125" s="145">
        <v>0</v>
      </c>
      <c r="P125" s="145">
        <v>0</v>
      </c>
      <c r="Q125" s="145">
        <v>0</v>
      </c>
      <c r="R125" s="145">
        <v>0</v>
      </c>
      <c r="S125" s="145">
        <v>0</v>
      </c>
      <c r="T125" s="145">
        <v>0</v>
      </c>
      <c r="U125" s="145">
        <v>0</v>
      </c>
      <c r="V125" s="145">
        <v>0</v>
      </c>
      <c r="W125" s="145">
        <v>0</v>
      </c>
      <c r="X125" s="145">
        <v>0</v>
      </c>
      <c r="Y125" s="145">
        <v>0</v>
      </c>
      <c r="Z125" s="145">
        <v>0</v>
      </c>
    </row>
    <row r="127" spans="1:26" x14ac:dyDescent="0.25">
      <c r="B127" s="1" t="s">
        <v>288</v>
      </c>
    </row>
    <row r="128" spans="1:26" ht="30" x14ac:dyDescent="0.25">
      <c r="B128" s="1" t="s">
        <v>282</v>
      </c>
      <c r="C128" s="145">
        <v>37.317611239999998</v>
      </c>
      <c r="D128" s="145">
        <v>31.768208399999999</v>
      </c>
      <c r="E128" s="145">
        <v>24.96275692</v>
      </c>
      <c r="F128" s="145">
        <v>22.484528470000001</v>
      </c>
      <c r="G128" s="145">
        <v>24.254899010000003</v>
      </c>
      <c r="H128" s="145">
        <v>20.589085279999999</v>
      </c>
      <c r="I128" s="145">
        <v>34.957439739999998</v>
      </c>
      <c r="J128" s="145">
        <v>44.894303659999999</v>
      </c>
      <c r="K128" s="145">
        <v>44.166124469999993</v>
      </c>
      <c r="L128" s="145">
        <v>35.001953020000002</v>
      </c>
      <c r="M128" s="145">
        <v>42.143915209999996</v>
      </c>
      <c r="N128" s="145">
        <v>57.329475399999993</v>
      </c>
      <c r="O128" s="145">
        <v>56.608795739999998</v>
      </c>
      <c r="P128" s="145">
        <v>38.303193310000005</v>
      </c>
      <c r="Q128" s="145">
        <v>32.423811600000001</v>
      </c>
      <c r="R128" s="145">
        <v>39.204345299999993</v>
      </c>
      <c r="S128" s="145">
        <v>50.5731337</v>
      </c>
      <c r="T128" s="145">
        <v>48.813407639999994</v>
      </c>
      <c r="U128" s="145">
        <v>49.598679950000005</v>
      </c>
      <c r="V128" s="145">
        <v>49.131532440000001</v>
      </c>
      <c r="W128" s="145">
        <v>51.392032890000003</v>
      </c>
      <c r="X128" s="145">
        <v>50.500557700000009</v>
      </c>
      <c r="Y128" s="145">
        <v>43.723168939999994</v>
      </c>
      <c r="Z128" s="145">
        <v>36.901266919999998</v>
      </c>
    </row>
    <row r="129" spans="2:26" ht="30" x14ac:dyDescent="0.25">
      <c r="B129" s="1" t="s">
        <v>283</v>
      </c>
      <c r="C129" s="145">
        <v>0</v>
      </c>
      <c r="D129" s="145">
        <v>0</v>
      </c>
      <c r="E129" s="145">
        <v>0</v>
      </c>
      <c r="F129" s="145">
        <v>0</v>
      </c>
      <c r="G129" s="145">
        <v>0</v>
      </c>
      <c r="H129" s="145">
        <v>0</v>
      </c>
      <c r="I129" s="145">
        <v>0</v>
      </c>
      <c r="J129" s="145">
        <v>0</v>
      </c>
      <c r="K129" s="145">
        <v>0</v>
      </c>
      <c r="L129" s="145">
        <v>0</v>
      </c>
      <c r="M129" s="145">
        <v>0</v>
      </c>
      <c r="N129" s="145">
        <v>0</v>
      </c>
      <c r="O129" s="145">
        <v>0</v>
      </c>
      <c r="P129" s="145">
        <v>0</v>
      </c>
      <c r="Q129" s="145">
        <v>0</v>
      </c>
      <c r="R129" s="145">
        <v>0</v>
      </c>
      <c r="S129" s="145">
        <v>0</v>
      </c>
      <c r="T129" s="145">
        <v>0</v>
      </c>
      <c r="U129" s="145">
        <v>0</v>
      </c>
      <c r="V129" s="145">
        <v>0</v>
      </c>
      <c r="W129" s="145">
        <v>0</v>
      </c>
      <c r="X129" s="145">
        <v>0</v>
      </c>
      <c r="Y129" s="145">
        <v>2.1289E-3</v>
      </c>
      <c r="Z129" s="145">
        <v>0</v>
      </c>
    </row>
    <row r="130" spans="2:26" ht="30" x14ac:dyDescent="0.25">
      <c r="B130" s="1" t="s">
        <v>284</v>
      </c>
      <c r="C130" s="145">
        <v>0</v>
      </c>
      <c r="D130" s="145">
        <v>0</v>
      </c>
      <c r="E130" s="145">
        <v>0</v>
      </c>
      <c r="F130" s="145">
        <v>0</v>
      </c>
      <c r="G130" s="145">
        <v>0</v>
      </c>
      <c r="H130" s="145">
        <v>0</v>
      </c>
      <c r="I130" s="145">
        <v>0</v>
      </c>
      <c r="J130" s="145">
        <v>0</v>
      </c>
      <c r="K130" s="145">
        <v>0</v>
      </c>
      <c r="L130" s="145">
        <v>0</v>
      </c>
      <c r="M130" s="145">
        <v>0</v>
      </c>
      <c r="N130" s="145">
        <v>0</v>
      </c>
      <c r="O130" s="145">
        <v>0</v>
      </c>
      <c r="P130" s="145">
        <v>0</v>
      </c>
      <c r="Q130" s="145">
        <v>0</v>
      </c>
      <c r="R130" s="145">
        <v>0</v>
      </c>
      <c r="S130" s="145">
        <v>0</v>
      </c>
      <c r="T130" s="145">
        <v>0</v>
      </c>
      <c r="U130" s="145">
        <v>0</v>
      </c>
      <c r="V130" s="145">
        <v>0</v>
      </c>
      <c r="W130" s="145">
        <v>0</v>
      </c>
      <c r="X130" s="145">
        <v>0</v>
      </c>
      <c r="Y130" s="145">
        <v>0</v>
      </c>
      <c r="Z130" s="145">
        <v>0</v>
      </c>
    </row>
    <row r="131" spans="2:26" ht="30" x14ac:dyDescent="0.25">
      <c r="B131" s="1" t="s">
        <v>285</v>
      </c>
      <c r="C131" s="145">
        <v>0</v>
      </c>
      <c r="D131" s="145">
        <v>0</v>
      </c>
      <c r="E131" s="145">
        <v>0</v>
      </c>
      <c r="F131" s="145">
        <v>0</v>
      </c>
      <c r="G131" s="145">
        <v>0</v>
      </c>
      <c r="H131" s="145">
        <v>0</v>
      </c>
      <c r="I131" s="145">
        <v>0</v>
      </c>
      <c r="J131" s="145">
        <v>0</v>
      </c>
      <c r="K131" s="145">
        <v>0</v>
      </c>
      <c r="L131" s="145">
        <v>0</v>
      </c>
      <c r="M131" s="145">
        <v>0</v>
      </c>
      <c r="N131" s="145">
        <v>0</v>
      </c>
      <c r="O131" s="145">
        <v>0</v>
      </c>
      <c r="P131" s="145">
        <v>0</v>
      </c>
      <c r="Q131" s="145">
        <v>0</v>
      </c>
      <c r="R131" s="145">
        <v>0</v>
      </c>
      <c r="S131" s="145">
        <v>0</v>
      </c>
      <c r="T131" s="145">
        <v>0</v>
      </c>
      <c r="U131" s="145">
        <v>0</v>
      </c>
      <c r="V131" s="145">
        <v>0</v>
      </c>
      <c r="W131" s="145">
        <v>0</v>
      </c>
      <c r="X131" s="145">
        <v>0</v>
      </c>
      <c r="Y131" s="145">
        <v>0</v>
      </c>
      <c r="Z131" s="145">
        <v>0</v>
      </c>
    </row>
    <row r="132" spans="2:26" ht="30" x14ac:dyDescent="0.25">
      <c r="B132" s="1" t="s">
        <v>286</v>
      </c>
      <c r="C132" s="145">
        <v>0</v>
      </c>
      <c r="D132" s="145">
        <v>0</v>
      </c>
      <c r="E132" s="145">
        <v>0</v>
      </c>
      <c r="F132" s="145">
        <v>0</v>
      </c>
      <c r="G132" s="145">
        <v>0</v>
      </c>
      <c r="H132" s="145">
        <v>0</v>
      </c>
      <c r="I132" s="145">
        <v>0</v>
      </c>
      <c r="J132" s="145">
        <v>0</v>
      </c>
      <c r="K132" s="145">
        <v>0</v>
      </c>
      <c r="L132" s="145">
        <v>0</v>
      </c>
      <c r="M132" s="145">
        <v>0</v>
      </c>
      <c r="N132" s="145">
        <v>0</v>
      </c>
      <c r="O132" s="145">
        <v>0</v>
      </c>
      <c r="P132" s="145">
        <v>0</v>
      </c>
      <c r="Q132" s="145">
        <v>0</v>
      </c>
      <c r="R132" s="145">
        <v>0</v>
      </c>
      <c r="S132" s="145">
        <v>0</v>
      </c>
      <c r="T132" s="145">
        <v>0</v>
      </c>
      <c r="U132" s="145">
        <v>0</v>
      </c>
      <c r="V132" s="145">
        <v>0</v>
      </c>
      <c r="W132" s="145">
        <v>0</v>
      </c>
      <c r="X132" s="145">
        <v>0</v>
      </c>
      <c r="Y132" s="145">
        <v>0</v>
      </c>
      <c r="Z132" s="145">
        <v>0</v>
      </c>
    </row>
    <row r="133" spans="2:26" ht="30" x14ac:dyDescent="0.25">
      <c r="B133" s="1" t="s">
        <v>287</v>
      </c>
      <c r="C133" s="145">
        <v>268.39959348999997</v>
      </c>
      <c r="D133" s="145">
        <v>198.39891305</v>
      </c>
      <c r="E133" s="145">
        <v>142.57667988</v>
      </c>
      <c r="F133" s="145">
        <v>137.76021398999998</v>
      </c>
      <c r="G133" s="145">
        <v>143.90691731000001</v>
      </c>
      <c r="H133" s="145">
        <v>112.25991083000001</v>
      </c>
      <c r="I133" s="145">
        <v>101.93024946999999</v>
      </c>
      <c r="J133" s="145">
        <v>193.18634351</v>
      </c>
      <c r="K133" s="145">
        <v>298.39638301999997</v>
      </c>
      <c r="L133" s="145">
        <v>298.50992413999995</v>
      </c>
      <c r="M133" s="145">
        <v>293.87667234000003</v>
      </c>
      <c r="N133" s="145">
        <v>242.28900681000002</v>
      </c>
      <c r="O133" s="145">
        <v>340.74722045000004</v>
      </c>
      <c r="P133" s="145">
        <v>281.22199850999999</v>
      </c>
      <c r="Q133" s="145">
        <v>154.29851020000001</v>
      </c>
      <c r="R133" s="145">
        <v>129.57751197999997</v>
      </c>
      <c r="S133" s="145">
        <v>153.13600394999997</v>
      </c>
      <c r="T133" s="145">
        <v>163.24116356000002</v>
      </c>
      <c r="U133" s="145">
        <v>157.30218889</v>
      </c>
      <c r="V133" s="145">
        <v>149.53623438</v>
      </c>
      <c r="W133" s="145">
        <v>190.94519664000001</v>
      </c>
      <c r="X133" s="145">
        <v>174.89590140999999</v>
      </c>
      <c r="Y133" s="145">
        <v>150.29102478000001</v>
      </c>
      <c r="Z133" s="145">
        <v>157.67764872999999</v>
      </c>
    </row>
    <row r="136" spans="2:26" x14ac:dyDescent="0.25">
      <c r="B136" s="1" t="s">
        <v>289</v>
      </c>
    </row>
    <row r="137" spans="2:26" s="134" customFormat="1" ht="30" x14ac:dyDescent="0.25">
      <c r="B137" s="134" t="s">
        <v>282</v>
      </c>
      <c r="C137" s="134">
        <f>C120-C128</f>
        <v>-37.317611239999998</v>
      </c>
      <c r="D137" s="134">
        <f>D120-D128</f>
        <v>-31.768208399999999</v>
      </c>
      <c r="E137" s="134">
        <f t="shared" ref="E137:Z139" si="0">E120-E128</f>
        <v>-24.96275692</v>
      </c>
      <c r="F137" s="134">
        <f t="shared" si="0"/>
        <v>-22.484528470000001</v>
      </c>
      <c r="G137" s="134">
        <f t="shared" si="0"/>
        <v>-24.254899010000003</v>
      </c>
      <c r="H137" s="134">
        <f t="shared" si="0"/>
        <v>-20.589085279999999</v>
      </c>
      <c r="I137" s="134">
        <f t="shared" si="0"/>
        <v>-34.957439739999998</v>
      </c>
      <c r="J137" s="134">
        <f t="shared" si="0"/>
        <v>-44.894303659999999</v>
      </c>
      <c r="K137" s="134">
        <f t="shared" si="0"/>
        <v>-44.166124469999993</v>
      </c>
      <c r="L137" s="134">
        <f t="shared" si="0"/>
        <v>-35.001953020000002</v>
      </c>
      <c r="M137" s="134">
        <f t="shared" si="0"/>
        <v>-42.143915209999996</v>
      </c>
      <c r="N137" s="134">
        <f t="shared" si="0"/>
        <v>-57.329475399999993</v>
      </c>
      <c r="O137" s="134">
        <f t="shared" si="0"/>
        <v>-56.608795739999998</v>
      </c>
      <c r="P137" s="134">
        <f t="shared" si="0"/>
        <v>-38.303193310000005</v>
      </c>
      <c r="Q137" s="134">
        <f t="shared" si="0"/>
        <v>-32.423811600000001</v>
      </c>
      <c r="R137" s="134">
        <f t="shared" si="0"/>
        <v>-39.204345299999993</v>
      </c>
      <c r="S137" s="134">
        <f t="shared" si="0"/>
        <v>-50.5731337</v>
      </c>
      <c r="T137" s="134">
        <f t="shared" si="0"/>
        <v>-48.813407639999994</v>
      </c>
      <c r="U137" s="134">
        <f t="shared" si="0"/>
        <v>-49.598679950000005</v>
      </c>
      <c r="V137" s="134">
        <f t="shared" si="0"/>
        <v>-49.131532440000001</v>
      </c>
      <c r="W137" s="134">
        <f t="shared" si="0"/>
        <v>-51.392032890000003</v>
      </c>
      <c r="X137" s="134">
        <f t="shared" si="0"/>
        <v>-50.500557700000009</v>
      </c>
      <c r="Y137" s="134">
        <f t="shared" si="0"/>
        <v>-43.723168939999994</v>
      </c>
      <c r="Z137" s="134">
        <f t="shared" si="0"/>
        <v>-36.901266919999998</v>
      </c>
    </row>
    <row r="138" spans="2:26" s="134" customFormat="1" ht="30" x14ac:dyDescent="0.25">
      <c r="B138" s="134" t="s">
        <v>283</v>
      </c>
      <c r="C138" s="134">
        <f>C121-C129</f>
        <v>194.92740003</v>
      </c>
      <c r="D138" s="134">
        <f>D121-D129</f>
        <v>107.49931604</v>
      </c>
      <c r="E138" s="134">
        <f t="shared" si="0"/>
        <v>99.625948780000002</v>
      </c>
      <c r="F138" s="134">
        <f t="shared" si="0"/>
        <v>99.596853879999998</v>
      </c>
      <c r="G138" s="134">
        <f t="shared" si="0"/>
        <v>109.52460583</v>
      </c>
      <c r="H138" s="134">
        <f t="shared" si="0"/>
        <v>99.643689589999994</v>
      </c>
      <c r="I138" s="134">
        <f t="shared" si="0"/>
        <v>206.53201245</v>
      </c>
      <c r="J138" s="134">
        <f t="shared" si="0"/>
        <v>219.35932083000003</v>
      </c>
      <c r="K138" s="134">
        <f t="shared" si="0"/>
        <v>219.38628686000001</v>
      </c>
      <c r="L138" s="134">
        <f t="shared" si="0"/>
        <v>219.27203610000001</v>
      </c>
      <c r="M138" s="134">
        <f t="shared" si="0"/>
        <v>229.31687731</v>
      </c>
      <c r="N138" s="134">
        <f t="shared" si="0"/>
        <v>229.37222861999999</v>
      </c>
      <c r="O138" s="134">
        <f t="shared" si="0"/>
        <v>229.40061389000002</v>
      </c>
      <c r="P138" s="134">
        <f t="shared" si="0"/>
        <v>229.43893402999998</v>
      </c>
      <c r="Q138" s="134">
        <f t="shared" si="0"/>
        <v>229.44815924000002</v>
      </c>
      <c r="R138" s="134">
        <f t="shared" si="0"/>
        <v>219.69426714000002</v>
      </c>
      <c r="S138" s="134">
        <f t="shared" si="0"/>
        <v>222.15810951</v>
      </c>
      <c r="T138" s="134">
        <f t="shared" si="0"/>
        <v>219.21384626</v>
      </c>
      <c r="U138" s="134">
        <f t="shared" si="0"/>
        <v>219.25003749999999</v>
      </c>
      <c r="V138" s="134">
        <f t="shared" si="0"/>
        <v>219.29261542</v>
      </c>
      <c r="W138" s="134">
        <f t="shared" si="0"/>
        <v>225.72542967000001</v>
      </c>
      <c r="X138" s="134">
        <f t="shared" si="0"/>
        <v>186.34794894000004</v>
      </c>
      <c r="Y138" s="134">
        <f t="shared" si="0"/>
        <v>200.36672946000002</v>
      </c>
      <c r="Z138" s="134">
        <f t="shared" si="0"/>
        <v>226.98502650000003</v>
      </c>
    </row>
    <row r="139" spans="2:26" ht="30" x14ac:dyDescent="0.25">
      <c r="B139" s="1" t="s">
        <v>284</v>
      </c>
      <c r="C139" s="134">
        <f t="shared" ref="C139:Z142" si="1">C122-C130</f>
        <v>156.28864624000002</v>
      </c>
      <c r="D139" s="134">
        <f t="shared" si="1"/>
        <v>127.88101207</v>
      </c>
      <c r="E139" s="134">
        <f t="shared" si="0"/>
        <v>103.98131530999999</v>
      </c>
      <c r="F139" s="134">
        <f t="shared" si="0"/>
        <v>79.066135119999998</v>
      </c>
      <c r="G139" s="134">
        <f t="shared" si="0"/>
        <v>83.531849409999992</v>
      </c>
      <c r="H139" s="134">
        <f t="shared" si="0"/>
        <v>89.863895910000011</v>
      </c>
      <c r="I139" s="134">
        <f t="shared" si="0"/>
        <v>66.729537269999994</v>
      </c>
      <c r="J139" s="134">
        <f t="shared" si="0"/>
        <v>89.556625260000004</v>
      </c>
      <c r="K139" s="134">
        <f t="shared" si="0"/>
        <v>141.18661243</v>
      </c>
      <c r="L139" s="134">
        <f t="shared" si="1"/>
        <v>161.63536869000001</v>
      </c>
      <c r="M139" s="134">
        <f t="shared" si="1"/>
        <v>161.79326180999999</v>
      </c>
      <c r="N139" s="134">
        <f t="shared" si="1"/>
        <v>161.85358052999999</v>
      </c>
      <c r="O139" s="134">
        <f t="shared" si="1"/>
        <v>201.32295861999998</v>
      </c>
      <c r="P139" s="134">
        <f t="shared" si="1"/>
        <v>165.27861946999997</v>
      </c>
      <c r="Q139" s="134">
        <f t="shared" si="1"/>
        <v>107.36945338000001</v>
      </c>
      <c r="R139" s="134">
        <f t="shared" si="1"/>
        <v>81.040686210000004</v>
      </c>
      <c r="S139" s="134">
        <f t="shared" si="1"/>
        <v>89.422504799999984</v>
      </c>
      <c r="T139" s="134">
        <f t="shared" si="1"/>
        <v>101.22936233</v>
      </c>
      <c r="U139" s="134">
        <f t="shared" si="1"/>
        <v>82.612875939999995</v>
      </c>
      <c r="V139" s="134">
        <f t="shared" si="1"/>
        <v>111.42216183000001</v>
      </c>
      <c r="W139" s="134">
        <f t="shared" si="1"/>
        <v>75.114904030000005</v>
      </c>
      <c r="X139" s="134">
        <f t="shared" si="1"/>
        <v>112.73817443</v>
      </c>
      <c r="Y139" s="134">
        <f t="shared" si="1"/>
        <v>34.044241299999996</v>
      </c>
      <c r="Z139" s="134">
        <f t="shared" si="1"/>
        <v>104.43193164</v>
      </c>
    </row>
    <row r="140" spans="2:26" ht="30" x14ac:dyDescent="0.25">
      <c r="B140" s="1" t="s">
        <v>285</v>
      </c>
      <c r="C140" s="134">
        <f t="shared" si="1"/>
        <v>249.51306994999999</v>
      </c>
      <c r="D140" s="134">
        <f t="shared" si="1"/>
        <v>258.44475663000003</v>
      </c>
      <c r="E140" s="134">
        <f t="shared" si="1"/>
        <v>246.40681705999998</v>
      </c>
      <c r="F140" s="134">
        <f t="shared" si="1"/>
        <v>227.51447729</v>
      </c>
      <c r="G140" s="134">
        <f t="shared" si="1"/>
        <v>226.77581487000003</v>
      </c>
      <c r="H140" s="134">
        <f t="shared" si="1"/>
        <v>251.81292281999998</v>
      </c>
      <c r="I140" s="134">
        <f t="shared" si="1"/>
        <v>267.30870570000002</v>
      </c>
      <c r="J140" s="134">
        <f t="shared" si="1"/>
        <v>236.53002954999999</v>
      </c>
      <c r="K140" s="134">
        <f t="shared" si="1"/>
        <v>245.05206503000002</v>
      </c>
      <c r="L140" s="134">
        <f t="shared" si="1"/>
        <v>241.06522330999999</v>
      </c>
      <c r="M140" s="134">
        <f t="shared" si="1"/>
        <v>240.70718169</v>
      </c>
      <c r="N140" s="134">
        <f t="shared" si="1"/>
        <v>252.30321403999997</v>
      </c>
      <c r="O140" s="134">
        <f t="shared" si="1"/>
        <v>249.36791795000002</v>
      </c>
      <c r="P140" s="134">
        <f t="shared" si="1"/>
        <v>268.87634733000004</v>
      </c>
      <c r="Q140" s="134">
        <f t="shared" si="1"/>
        <v>279.14988364999999</v>
      </c>
      <c r="R140" s="134">
        <f t="shared" si="1"/>
        <v>282.32709975</v>
      </c>
      <c r="S140" s="134">
        <f t="shared" si="1"/>
        <v>284.68501342000002</v>
      </c>
      <c r="T140" s="134">
        <f t="shared" si="1"/>
        <v>288.08802152999999</v>
      </c>
      <c r="U140" s="134">
        <f t="shared" si="1"/>
        <v>283.19801176999999</v>
      </c>
      <c r="V140" s="134">
        <f t="shared" si="1"/>
        <v>266.07007526000001</v>
      </c>
      <c r="W140" s="134">
        <f t="shared" si="1"/>
        <v>239.85562327</v>
      </c>
      <c r="X140" s="134">
        <f t="shared" si="1"/>
        <v>254.04503809999997</v>
      </c>
      <c r="Y140" s="134">
        <f t="shared" si="1"/>
        <v>278.38219082999996</v>
      </c>
      <c r="Z140" s="134">
        <f t="shared" si="1"/>
        <v>274.96628032000001</v>
      </c>
    </row>
    <row r="141" spans="2:26" ht="30" x14ac:dyDescent="0.25">
      <c r="B141" s="1" t="s">
        <v>286</v>
      </c>
      <c r="C141" s="134">
        <f t="shared" si="1"/>
        <v>378.47846400000003</v>
      </c>
      <c r="D141" s="134">
        <f t="shared" si="1"/>
        <v>344.98867200000001</v>
      </c>
      <c r="E141" s="134">
        <f t="shared" si="1"/>
        <v>310.53388799999999</v>
      </c>
      <c r="F141" s="134">
        <f t="shared" si="1"/>
        <v>287.793408</v>
      </c>
      <c r="G141" s="134">
        <f t="shared" si="1"/>
        <v>294.30643199999997</v>
      </c>
      <c r="H141" s="134">
        <f t="shared" si="1"/>
        <v>282.28569599999997</v>
      </c>
      <c r="I141" s="134">
        <f t="shared" si="1"/>
        <v>172.06963199999998</v>
      </c>
      <c r="J141" s="134">
        <f>J124-J132</f>
        <v>181.58784</v>
      </c>
      <c r="K141" s="134">
        <f t="shared" si="1"/>
        <v>269.27577600000006</v>
      </c>
      <c r="L141" s="134">
        <f t="shared" si="1"/>
        <v>297.23635200000001</v>
      </c>
      <c r="M141" s="134">
        <f t="shared" si="1"/>
        <v>292.25279999999998</v>
      </c>
      <c r="N141" s="134">
        <f t="shared" si="1"/>
        <v>264.92928000000001</v>
      </c>
      <c r="O141" s="134">
        <f t="shared" si="1"/>
        <v>345.70905599999998</v>
      </c>
      <c r="P141" s="134">
        <f t="shared" si="1"/>
        <v>265.05292800000001</v>
      </c>
      <c r="Q141" s="134">
        <f t="shared" si="1"/>
        <v>159.12960000000001</v>
      </c>
      <c r="R141" s="134">
        <f t="shared" si="1"/>
        <v>118.922496</v>
      </c>
      <c r="S141" s="134">
        <f t="shared" si="1"/>
        <v>115.45228800000001</v>
      </c>
      <c r="T141" s="134">
        <f t="shared" si="1"/>
        <v>122.658816</v>
      </c>
      <c r="U141" s="134">
        <f t="shared" si="1"/>
        <v>100.71935999999999</v>
      </c>
      <c r="V141" s="134">
        <f t="shared" si="1"/>
        <v>127.69075200000002</v>
      </c>
      <c r="W141" s="134">
        <f t="shared" si="1"/>
        <v>109.32364799999999</v>
      </c>
      <c r="X141" s="134">
        <f t="shared" si="1"/>
        <v>152.097792</v>
      </c>
      <c r="Y141" s="134">
        <f t="shared" si="1"/>
        <v>231.97708800000001</v>
      </c>
      <c r="Z141" s="134">
        <f t="shared" si="1"/>
        <v>253.63161600000004</v>
      </c>
    </row>
    <row r="142" spans="2:26" ht="30" x14ac:dyDescent="0.25">
      <c r="B142" s="1" t="s">
        <v>287</v>
      </c>
      <c r="C142" s="134">
        <f t="shared" si="1"/>
        <v>-268.39959348999997</v>
      </c>
      <c r="D142" s="134">
        <f t="shared" si="1"/>
        <v>-198.39891305</v>
      </c>
      <c r="E142" s="134">
        <f t="shared" si="1"/>
        <v>-142.57667988</v>
      </c>
      <c r="F142" s="134">
        <f t="shared" si="1"/>
        <v>-137.76021398999998</v>
      </c>
      <c r="G142" s="134">
        <f t="shared" si="1"/>
        <v>-143.90691731000001</v>
      </c>
      <c r="H142" s="134">
        <f t="shared" si="1"/>
        <v>-112.25991083000001</v>
      </c>
      <c r="I142" s="134">
        <f t="shared" si="1"/>
        <v>-101.92766898999999</v>
      </c>
      <c r="J142" s="134">
        <f t="shared" si="1"/>
        <v>-193.18634351</v>
      </c>
      <c r="K142" s="134">
        <f t="shared" si="1"/>
        <v>-298.39638301999997</v>
      </c>
      <c r="L142" s="134">
        <f t="shared" si="1"/>
        <v>-298.50992413999995</v>
      </c>
      <c r="M142" s="134">
        <f t="shared" si="1"/>
        <v>-293.87667234000003</v>
      </c>
      <c r="N142" s="134">
        <f t="shared" si="1"/>
        <v>-242.28900681000002</v>
      </c>
      <c r="O142" s="134">
        <f t="shared" si="1"/>
        <v>-340.74722045000004</v>
      </c>
      <c r="P142" s="134">
        <f t="shared" si="1"/>
        <v>-281.22199850999999</v>
      </c>
      <c r="Q142" s="134">
        <f t="shared" si="1"/>
        <v>-154.29851020000001</v>
      </c>
      <c r="R142" s="134">
        <f t="shared" si="1"/>
        <v>-129.57751197999997</v>
      </c>
      <c r="S142" s="134">
        <f t="shared" si="1"/>
        <v>-153.13600394999997</v>
      </c>
      <c r="T142" s="134">
        <f t="shared" si="1"/>
        <v>-163.24116356000002</v>
      </c>
      <c r="U142" s="134">
        <f t="shared" si="1"/>
        <v>-157.30218889</v>
      </c>
      <c r="V142" s="134">
        <f t="shared" si="1"/>
        <v>-149.53623438</v>
      </c>
      <c r="W142" s="134">
        <f t="shared" si="1"/>
        <v>-190.94519664000001</v>
      </c>
      <c r="X142" s="134">
        <f t="shared" si="1"/>
        <v>-174.89590140999999</v>
      </c>
      <c r="Y142" s="134">
        <f t="shared" si="1"/>
        <v>-150.29102478000001</v>
      </c>
      <c r="Z142" s="134">
        <f t="shared" si="1"/>
        <v>-157.67764872999999</v>
      </c>
    </row>
    <row r="147" spans="2:10" x14ac:dyDescent="0.25">
      <c r="B147" s="147"/>
      <c r="C147" s="18" t="s">
        <v>290</v>
      </c>
      <c r="D147" s="18" t="s">
        <v>291</v>
      </c>
      <c r="E147" s="148" t="s">
        <v>292</v>
      </c>
      <c r="F147" s="18" t="s">
        <v>293</v>
      </c>
      <c r="G147" s="18" t="s">
        <v>112</v>
      </c>
      <c r="H147" s="18" t="s">
        <v>113</v>
      </c>
      <c r="I147" s="18" t="s">
        <v>114</v>
      </c>
      <c r="J147" s="149" t="s">
        <v>115</v>
      </c>
    </row>
    <row r="148" spans="2:10" x14ac:dyDescent="0.25">
      <c r="B148" s="147">
        <v>1</v>
      </c>
      <c r="C148" s="93">
        <v>50.523910670000006</v>
      </c>
      <c r="D148" s="93">
        <v>105.96202337999999</v>
      </c>
      <c r="E148" s="148">
        <v>89.741963269999999</v>
      </c>
      <c r="F148" s="93">
        <v>105.47568886999997</v>
      </c>
      <c r="G148" s="93">
        <v>0</v>
      </c>
      <c r="H148" s="93">
        <v>0</v>
      </c>
      <c r="I148" s="116">
        <v>0</v>
      </c>
      <c r="J148" s="150">
        <v>0</v>
      </c>
    </row>
    <row r="149" spans="2:10" x14ac:dyDescent="0.25">
      <c r="B149" s="147">
        <v>2</v>
      </c>
      <c r="C149" s="93">
        <v>0</v>
      </c>
      <c r="D149" s="93">
        <v>107.85839678999999</v>
      </c>
      <c r="E149" s="148">
        <v>0.28267010999999997</v>
      </c>
      <c r="F149" s="93">
        <v>107.38223367999998</v>
      </c>
      <c r="G149" s="93">
        <v>0</v>
      </c>
      <c r="H149" s="93">
        <v>0</v>
      </c>
      <c r="I149" s="116">
        <v>0</v>
      </c>
      <c r="J149" s="150">
        <v>0</v>
      </c>
    </row>
    <row r="150" spans="2:10" x14ac:dyDescent="0.25">
      <c r="B150" s="147">
        <v>3</v>
      </c>
      <c r="C150" s="93">
        <v>0</v>
      </c>
      <c r="D150" s="93">
        <v>50.323794420000006</v>
      </c>
      <c r="E150" s="148">
        <v>0</v>
      </c>
      <c r="F150" s="93">
        <v>99.782547350000002</v>
      </c>
      <c r="G150" s="93">
        <v>0</v>
      </c>
      <c r="H150" s="93">
        <v>0</v>
      </c>
      <c r="I150" s="116">
        <v>0</v>
      </c>
      <c r="J150" s="150">
        <v>0</v>
      </c>
    </row>
    <row r="151" spans="2:10" x14ac:dyDescent="0.25">
      <c r="B151" s="147">
        <v>4</v>
      </c>
      <c r="C151" s="93">
        <v>0</v>
      </c>
      <c r="D151" s="93">
        <v>0</v>
      </c>
      <c r="E151" s="148">
        <v>0</v>
      </c>
      <c r="F151" s="93">
        <v>99.750140830000007</v>
      </c>
      <c r="G151" s="93">
        <v>0</v>
      </c>
      <c r="H151" s="93">
        <v>0</v>
      </c>
      <c r="I151" s="116">
        <v>0</v>
      </c>
      <c r="J151" s="150">
        <v>0</v>
      </c>
    </row>
    <row r="152" spans="2:10" x14ac:dyDescent="0.25">
      <c r="B152" s="147">
        <v>5</v>
      </c>
      <c r="C152" s="93">
        <v>0</v>
      </c>
      <c r="D152" s="93">
        <v>2.1842474999999997</v>
      </c>
      <c r="E152" s="148">
        <v>0</v>
      </c>
      <c r="F152" s="93">
        <v>109.68924752</v>
      </c>
      <c r="G152" s="93">
        <v>0</v>
      </c>
      <c r="H152" s="93">
        <v>0</v>
      </c>
      <c r="I152" s="116">
        <v>0</v>
      </c>
      <c r="J152" s="150">
        <v>0</v>
      </c>
    </row>
    <row r="153" spans="2:10" x14ac:dyDescent="0.25">
      <c r="B153" s="147">
        <v>6</v>
      </c>
      <c r="C153" s="93">
        <v>2.0938876799999999</v>
      </c>
      <c r="D153" s="93">
        <v>99.880713130000004</v>
      </c>
      <c r="E153" s="148">
        <v>8.0424969999999985E-2</v>
      </c>
      <c r="F153" s="93">
        <v>99.726959510000015</v>
      </c>
      <c r="G153" s="93">
        <v>0</v>
      </c>
      <c r="H153" s="93">
        <v>0</v>
      </c>
      <c r="I153" s="116">
        <v>0</v>
      </c>
      <c r="J153" s="150">
        <v>0</v>
      </c>
    </row>
    <row r="154" spans="2:10" x14ac:dyDescent="0.25">
      <c r="B154" s="147">
        <v>7</v>
      </c>
      <c r="C154" s="93">
        <v>104.56594055000001</v>
      </c>
      <c r="D154" s="93">
        <v>105.28432475</v>
      </c>
      <c r="E154" s="148">
        <v>102.14160088999999</v>
      </c>
      <c r="F154" s="93">
        <v>104.6887069</v>
      </c>
      <c r="G154" s="93">
        <v>0</v>
      </c>
      <c r="H154" s="93">
        <v>0.7358884</v>
      </c>
      <c r="I154" s="116">
        <v>0</v>
      </c>
      <c r="J154" s="150">
        <v>0</v>
      </c>
    </row>
    <row r="155" spans="2:10" x14ac:dyDescent="0.25">
      <c r="B155" s="147">
        <v>8</v>
      </c>
      <c r="C155" s="93">
        <v>110.06606216</v>
      </c>
      <c r="D155" s="93">
        <v>110.39012746</v>
      </c>
      <c r="E155" s="148">
        <v>109.87659038000001</v>
      </c>
      <c r="F155" s="93">
        <v>109.81863709999999</v>
      </c>
      <c r="G155" s="93">
        <v>0</v>
      </c>
      <c r="H155" s="93">
        <v>126.69663623000001</v>
      </c>
      <c r="I155" s="116">
        <v>0</v>
      </c>
      <c r="J155" s="150">
        <v>3.5779646400000003</v>
      </c>
    </row>
    <row r="156" spans="2:10" x14ac:dyDescent="0.25">
      <c r="B156" s="147">
        <v>9</v>
      </c>
      <c r="C156" s="93">
        <v>110.06109472999998</v>
      </c>
      <c r="D156" s="93">
        <v>110.40029886000001</v>
      </c>
      <c r="E156" s="148">
        <v>109.90308332000001</v>
      </c>
      <c r="F156" s="93">
        <v>109.82052945000001</v>
      </c>
      <c r="G156" s="93">
        <v>46.551150820000004</v>
      </c>
      <c r="H156" s="93">
        <v>138.06636043</v>
      </c>
      <c r="I156" s="116">
        <v>0</v>
      </c>
      <c r="J156" s="150">
        <v>127.58651479</v>
      </c>
    </row>
    <row r="157" spans="2:10" x14ac:dyDescent="0.25">
      <c r="B157" s="147">
        <v>10</v>
      </c>
      <c r="C157" s="93">
        <v>110.01828026999999</v>
      </c>
      <c r="D157" s="93">
        <v>110.30449852999999</v>
      </c>
      <c r="E157" s="148">
        <v>109.85293598</v>
      </c>
      <c r="F157" s="93">
        <v>109.76943595</v>
      </c>
      <c r="G157" s="93">
        <v>89.145748310000002</v>
      </c>
      <c r="H157" s="93">
        <v>126.24034284</v>
      </c>
      <c r="I157" s="116">
        <v>57.74559593</v>
      </c>
      <c r="J157" s="150">
        <v>143.50214171000002</v>
      </c>
    </row>
    <row r="158" spans="2:10" x14ac:dyDescent="0.25">
      <c r="B158" s="147">
        <v>11</v>
      </c>
      <c r="C158" s="93">
        <v>115.19220763999999</v>
      </c>
      <c r="D158" s="93">
        <v>115.40533380999999</v>
      </c>
      <c r="E158" s="148">
        <v>114.85300352</v>
      </c>
      <c r="F158" s="93">
        <v>114.82722021999999</v>
      </c>
      <c r="G158" s="93">
        <v>89.148586850000015</v>
      </c>
      <c r="H158" s="93">
        <v>108.03508819999999</v>
      </c>
      <c r="I158" s="116">
        <v>89.401570660000004</v>
      </c>
      <c r="J158" s="150">
        <v>143.53159143000002</v>
      </c>
    </row>
    <row r="159" spans="2:10" x14ac:dyDescent="0.25">
      <c r="B159" s="147">
        <v>12</v>
      </c>
      <c r="C159" s="93">
        <v>115.32751083000001</v>
      </c>
      <c r="D159" s="93">
        <v>115.44365394</v>
      </c>
      <c r="E159" s="148">
        <v>114.88848512</v>
      </c>
      <c r="F159" s="93">
        <v>114.86080946</v>
      </c>
      <c r="G159" s="93">
        <v>89.127652699999999</v>
      </c>
      <c r="H159" s="93">
        <v>97.603497529999999</v>
      </c>
      <c r="I159" s="116">
        <v>89.394474329999994</v>
      </c>
      <c r="J159" s="150">
        <v>132.23283043000001</v>
      </c>
    </row>
    <row r="160" spans="2:10" x14ac:dyDescent="0.25">
      <c r="B160" s="147">
        <v>13</v>
      </c>
      <c r="C160" s="93">
        <v>115.18936911999999</v>
      </c>
      <c r="D160" s="93">
        <v>115.44933098999999</v>
      </c>
      <c r="E160" s="148">
        <v>114.90386048000001</v>
      </c>
      <c r="F160" s="93">
        <v>114.87381938999999</v>
      </c>
      <c r="G160" s="93">
        <v>89.148232030000003</v>
      </c>
      <c r="H160" s="93">
        <v>102.45525164999999</v>
      </c>
      <c r="I160" s="116">
        <v>99.330387049999985</v>
      </c>
      <c r="J160" s="150">
        <v>89.120556369999989</v>
      </c>
    </row>
    <row r="161" spans="2:27" x14ac:dyDescent="0.25">
      <c r="B161" s="147">
        <v>14</v>
      </c>
      <c r="C161" s="93">
        <v>115.18416515999999</v>
      </c>
      <c r="D161" s="93">
        <v>115.48079135</v>
      </c>
      <c r="E161" s="148">
        <v>114.93768627999999</v>
      </c>
      <c r="F161" s="93">
        <v>114.87665792</v>
      </c>
      <c r="G161" s="93">
        <v>89.13687791000001</v>
      </c>
      <c r="H161" s="93">
        <v>120.85175210000001</v>
      </c>
      <c r="I161" s="116">
        <v>105.62375861000001</v>
      </c>
      <c r="J161" s="150">
        <v>116.61099116000001</v>
      </c>
    </row>
    <row r="162" spans="2:27" x14ac:dyDescent="0.25">
      <c r="B162" s="147">
        <v>15</v>
      </c>
      <c r="C162" s="93">
        <v>115.17020905000001</v>
      </c>
      <c r="D162" s="93">
        <v>115.46517944999999</v>
      </c>
      <c r="E162" s="148">
        <v>114.91994547</v>
      </c>
      <c r="F162" s="93">
        <v>114.90859137</v>
      </c>
      <c r="G162" s="93">
        <v>89.12197565000001</v>
      </c>
      <c r="H162" s="93">
        <v>103.48954032</v>
      </c>
      <c r="I162" s="116">
        <v>96.292097560000002</v>
      </c>
      <c r="J162" s="150">
        <v>107.62634017000001</v>
      </c>
    </row>
    <row r="163" spans="2:27" x14ac:dyDescent="0.25">
      <c r="B163" s="147">
        <v>16</v>
      </c>
      <c r="C163" s="93">
        <v>110.09302817</v>
      </c>
      <c r="D163" s="93">
        <v>110.44074788</v>
      </c>
      <c r="E163" s="148">
        <v>110.19332284000002</v>
      </c>
      <c r="F163" s="93">
        <v>109.86476318</v>
      </c>
      <c r="G163" s="93">
        <v>89.165972830000015</v>
      </c>
      <c r="H163" s="93">
        <v>118.80091557</v>
      </c>
      <c r="I163" s="116">
        <v>117.15492409999999</v>
      </c>
      <c r="J163" s="150">
        <v>106.86703390000001</v>
      </c>
    </row>
    <row r="164" spans="2:27" x14ac:dyDescent="0.25">
      <c r="B164" s="147">
        <v>17</v>
      </c>
      <c r="C164" s="93">
        <v>110.05068679</v>
      </c>
      <c r="D164" s="93">
        <v>110.40905099</v>
      </c>
      <c r="E164" s="148">
        <v>109.78859601000001</v>
      </c>
      <c r="F164" s="93">
        <v>109.75429714000001</v>
      </c>
      <c r="G164" s="93">
        <v>89.156392789999984</v>
      </c>
      <c r="H164" s="93">
        <v>106.80139294</v>
      </c>
      <c r="I164" s="116">
        <v>143.63235918999999</v>
      </c>
      <c r="J164" s="150">
        <v>126.72360225</v>
      </c>
    </row>
    <row r="165" spans="2:27" x14ac:dyDescent="0.25">
      <c r="B165" s="147">
        <v>18</v>
      </c>
      <c r="C165" s="93">
        <v>110.07126612</v>
      </c>
      <c r="D165" s="93">
        <v>110.36954812</v>
      </c>
      <c r="E165" s="148">
        <v>109.77251102</v>
      </c>
      <c r="F165" s="93">
        <v>109.79947704999999</v>
      </c>
      <c r="G165" s="93">
        <v>143.21580519</v>
      </c>
      <c r="H165" s="93">
        <v>109.69740121999999</v>
      </c>
      <c r="I165" s="116">
        <v>143.37369831999999</v>
      </c>
      <c r="J165" s="150">
        <v>112.04238022999999</v>
      </c>
    </row>
    <row r="166" spans="2:27" x14ac:dyDescent="0.25">
      <c r="B166" s="147">
        <v>19</v>
      </c>
      <c r="C166" s="93">
        <v>102.23598193999999</v>
      </c>
      <c r="D166" s="93">
        <v>101.57933575000001</v>
      </c>
      <c r="E166" s="148">
        <v>109.79876741</v>
      </c>
      <c r="F166" s="93">
        <v>109.81532550000001</v>
      </c>
      <c r="G166" s="93">
        <v>124.55496678999999</v>
      </c>
      <c r="H166" s="93">
        <v>124.57696539</v>
      </c>
      <c r="I166" s="116">
        <v>127.71176482999999</v>
      </c>
      <c r="J166" s="150">
        <v>109.59769792000002</v>
      </c>
    </row>
    <row r="167" spans="2:27" x14ac:dyDescent="0.25">
      <c r="B167" s="147">
        <v>20</v>
      </c>
      <c r="C167" s="93">
        <v>95.064913379999993</v>
      </c>
      <c r="D167" s="93">
        <v>90.150238250000001</v>
      </c>
      <c r="E167" s="148">
        <v>109.82265835</v>
      </c>
      <c r="F167" s="93">
        <v>109.82999121</v>
      </c>
      <c r="G167" s="93">
        <v>138.67025729</v>
      </c>
      <c r="H167" s="93">
        <v>102.13130462000001</v>
      </c>
      <c r="I167" s="116">
        <v>132.79876196999999</v>
      </c>
      <c r="J167" s="150">
        <v>136.72054331999999</v>
      </c>
    </row>
    <row r="168" spans="2:27" x14ac:dyDescent="0.25">
      <c r="B168" s="147">
        <v>21</v>
      </c>
      <c r="C168" s="93">
        <v>30.390702810000004</v>
      </c>
      <c r="D168" s="93">
        <v>42.482596649999998</v>
      </c>
      <c r="E168" s="148">
        <v>79.458921570000001</v>
      </c>
      <c r="F168" s="93">
        <v>79.521605730000005</v>
      </c>
      <c r="G168" s="93">
        <v>93.205553089999995</v>
      </c>
      <c r="H168" s="93">
        <v>139.00342953000001</v>
      </c>
      <c r="I168" s="116">
        <v>132.5933235</v>
      </c>
      <c r="J168" s="150">
        <v>130.22386216999999</v>
      </c>
    </row>
    <row r="169" spans="2:27" x14ac:dyDescent="0.25">
      <c r="B169" s="147">
        <v>22</v>
      </c>
      <c r="C169" s="93">
        <v>11.04163838</v>
      </c>
      <c r="D169" s="93">
        <v>53.651259169999996</v>
      </c>
      <c r="E169" s="148">
        <v>64.712767260000007</v>
      </c>
      <c r="F169" s="93">
        <v>55.529891800000001</v>
      </c>
      <c r="G169" s="93">
        <v>89.165263179999997</v>
      </c>
      <c r="H169" s="93">
        <v>114.48528844000001</v>
      </c>
      <c r="I169" s="116">
        <v>138.95552935000001</v>
      </c>
      <c r="J169" s="150">
        <v>138.66422541</v>
      </c>
    </row>
    <row r="170" spans="2:27" x14ac:dyDescent="0.25">
      <c r="B170" s="147">
        <v>23</v>
      </c>
      <c r="C170" s="93">
        <v>42.214119179999997</v>
      </c>
      <c r="D170" s="93">
        <v>54.431381359999996</v>
      </c>
      <c r="E170" s="148">
        <v>94.97431702999998</v>
      </c>
      <c r="F170" s="93">
        <v>98.189896449999992</v>
      </c>
      <c r="G170" s="93">
        <v>20.789734450000001</v>
      </c>
      <c r="H170" s="93">
        <v>48.72475369</v>
      </c>
      <c r="I170" s="116">
        <v>104.28361853999999</v>
      </c>
      <c r="J170" s="150">
        <v>104.29568229</v>
      </c>
    </row>
    <row r="171" spans="2:27" x14ac:dyDescent="0.25">
      <c r="B171" s="147">
        <v>24</v>
      </c>
      <c r="C171" s="93">
        <v>0</v>
      </c>
      <c r="D171" s="93">
        <v>52.243585699999997</v>
      </c>
      <c r="E171" s="148">
        <v>113.68731457999998</v>
      </c>
      <c r="F171" s="93">
        <v>113.67525083999999</v>
      </c>
      <c r="G171" s="93">
        <v>1.72050283</v>
      </c>
      <c r="H171" s="93">
        <v>0</v>
      </c>
      <c r="I171" s="116">
        <v>120.28156276999998</v>
      </c>
      <c r="J171" s="150">
        <v>120.03638491999999</v>
      </c>
    </row>
    <row r="175" spans="2:27" x14ac:dyDescent="0.25">
      <c r="B175" s="76"/>
      <c r="C175" s="76"/>
      <c r="D175" s="76"/>
      <c r="F175" s="76"/>
      <c r="G175" s="76"/>
      <c r="H175" s="76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  <c r="T175" s="76"/>
      <c r="U175" s="76"/>
      <c r="V175" s="76"/>
      <c r="W175" s="76"/>
      <c r="X175" s="76"/>
      <c r="Y175" s="76"/>
      <c r="Z175" s="76"/>
      <c r="AA175" s="76"/>
    </row>
    <row r="176" spans="2:27" x14ac:dyDescent="0.25">
      <c r="B176" s="76"/>
      <c r="C176" s="76"/>
      <c r="D176" s="76"/>
      <c r="F176" s="76"/>
      <c r="G176" s="76"/>
      <c r="H176" s="76"/>
      <c r="I176" s="76"/>
      <c r="J176" s="76"/>
      <c r="K176" s="76"/>
      <c r="L176" s="76"/>
      <c r="M176" s="76"/>
      <c r="N176" s="76"/>
      <c r="O176" s="76"/>
      <c r="P176" s="76"/>
      <c r="Q176" s="76"/>
      <c r="R176" s="76"/>
      <c r="S176" s="76"/>
      <c r="T176" s="76"/>
      <c r="U176" s="76"/>
      <c r="V176" s="76"/>
      <c r="W176" s="76"/>
      <c r="X176" s="76"/>
      <c r="Y176" s="76"/>
      <c r="Z176" s="76"/>
      <c r="AA176" s="76"/>
    </row>
    <row r="177" spans="2:27" x14ac:dyDescent="0.25">
      <c r="B177" s="76"/>
      <c r="C177" s="76"/>
      <c r="D177" s="76"/>
      <c r="F177" s="76"/>
      <c r="G177" s="76"/>
      <c r="H177" s="76"/>
      <c r="I177" s="76"/>
      <c r="J177" s="76"/>
      <c r="K177" s="76"/>
      <c r="L177" s="76"/>
      <c r="M177" s="76"/>
      <c r="N177" s="76"/>
      <c r="O177" s="76"/>
      <c r="P177" s="76"/>
      <c r="Q177" s="76"/>
      <c r="R177" s="76"/>
      <c r="S177" s="76"/>
      <c r="T177" s="76"/>
      <c r="U177" s="76"/>
      <c r="V177" s="76"/>
      <c r="W177" s="76"/>
      <c r="X177" s="76"/>
      <c r="Y177" s="76"/>
      <c r="Z177" s="76"/>
      <c r="AA177" s="76"/>
    </row>
    <row r="178" spans="2:27" x14ac:dyDescent="0.25">
      <c r="B178" s="76"/>
      <c r="C178" s="76"/>
      <c r="D178" s="76"/>
      <c r="F178" s="76"/>
      <c r="G178" s="76"/>
      <c r="H178" s="76"/>
      <c r="I178" s="76"/>
      <c r="J178" s="76"/>
      <c r="K178" s="76"/>
      <c r="L178" s="76"/>
      <c r="M178" s="76"/>
      <c r="N178" s="76"/>
      <c r="O178" s="76"/>
      <c r="P178" s="76"/>
      <c r="Q178" s="76"/>
      <c r="R178" s="76"/>
      <c r="S178" s="76"/>
      <c r="T178" s="76"/>
      <c r="U178" s="76"/>
      <c r="V178" s="76"/>
      <c r="W178" s="76"/>
      <c r="X178" s="76"/>
      <c r="Y178" s="76"/>
      <c r="Z178" s="76"/>
      <c r="AA178" s="76"/>
    </row>
    <row r="179" spans="2:27" x14ac:dyDescent="0.25">
      <c r="B179" s="76"/>
      <c r="C179" s="76"/>
      <c r="D179" s="76"/>
      <c r="F179" s="76"/>
      <c r="G179" s="76"/>
    </row>
    <row r="180" spans="2:27" x14ac:dyDescent="0.25">
      <c r="B180" s="76"/>
      <c r="C180" s="76"/>
      <c r="D180" s="76"/>
      <c r="F180" s="76"/>
      <c r="G180" s="76"/>
    </row>
    <row r="181" spans="2:27" x14ac:dyDescent="0.25">
      <c r="B181" s="76"/>
      <c r="C181" s="76"/>
      <c r="D181" s="76"/>
      <c r="F181" s="76"/>
      <c r="G181" s="76"/>
    </row>
    <row r="182" spans="2:27" x14ac:dyDescent="0.25">
      <c r="B182" s="76"/>
      <c r="C182" s="76"/>
      <c r="D182" s="76"/>
      <c r="F182" s="76"/>
      <c r="G182" s="76"/>
    </row>
    <row r="183" spans="2:27" x14ac:dyDescent="0.25">
      <c r="B183" s="76"/>
      <c r="C183" s="76"/>
      <c r="D183" s="76"/>
      <c r="F183" s="76"/>
      <c r="G183" s="76"/>
    </row>
    <row r="184" spans="2:27" x14ac:dyDescent="0.25">
      <c r="B184" s="76"/>
      <c r="C184" s="76"/>
      <c r="D184" s="76"/>
      <c r="F184" s="76"/>
      <c r="G184" s="76"/>
    </row>
    <row r="185" spans="2:27" x14ac:dyDescent="0.25">
      <c r="B185" s="76"/>
      <c r="C185" s="76"/>
      <c r="D185" s="76"/>
      <c r="F185" s="76"/>
      <c r="G185" s="76"/>
    </row>
    <row r="186" spans="2:27" x14ac:dyDescent="0.25">
      <c r="B186" s="76"/>
      <c r="C186" s="76"/>
      <c r="D186" s="76"/>
      <c r="F186" s="76"/>
      <c r="G186" s="76"/>
    </row>
    <row r="187" spans="2:27" x14ac:dyDescent="0.25">
      <c r="B187" s="76"/>
      <c r="C187" s="76"/>
      <c r="D187" s="76"/>
      <c r="F187" s="76"/>
      <c r="G187" s="76"/>
    </row>
    <row r="188" spans="2:27" x14ac:dyDescent="0.25">
      <c r="B188" s="76"/>
      <c r="C188" s="76"/>
      <c r="D188" s="76"/>
      <c r="F188" s="76"/>
      <c r="G188" s="76"/>
    </row>
    <row r="189" spans="2:27" x14ac:dyDescent="0.25">
      <c r="B189" s="76"/>
      <c r="C189" s="76"/>
      <c r="D189" s="76"/>
      <c r="F189" s="76"/>
      <c r="G189" s="76"/>
    </row>
    <row r="190" spans="2:27" x14ac:dyDescent="0.25">
      <c r="B190" s="76"/>
      <c r="C190" s="76"/>
      <c r="D190" s="76"/>
      <c r="F190" s="76"/>
      <c r="G190" s="76"/>
    </row>
    <row r="191" spans="2:27" x14ac:dyDescent="0.25">
      <c r="B191" s="76"/>
      <c r="C191" s="76"/>
      <c r="D191" s="76"/>
      <c r="F191" s="76"/>
      <c r="G191" s="76"/>
    </row>
    <row r="192" spans="2:27" x14ac:dyDescent="0.25">
      <c r="B192" s="76"/>
      <c r="C192" s="76"/>
      <c r="D192" s="76"/>
      <c r="F192" s="76"/>
      <c r="G192" s="76"/>
    </row>
    <row r="193" spans="2:7" x14ac:dyDescent="0.25">
      <c r="B193" s="76"/>
      <c r="C193" s="76"/>
      <c r="D193" s="76"/>
      <c r="F193" s="76"/>
      <c r="G193" s="76"/>
    </row>
    <row r="194" spans="2:7" x14ac:dyDescent="0.25">
      <c r="B194" s="76"/>
      <c r="C194" s="76"/>
      <c r="D194" s="76"/>
      <c r="F194" s="76"/>
      <c r="G194" s="76"/>
    </row>
    <row r="195" spans="2:7" x14ac:dyDescent="0.25">
      <c r="B195" s="76"/>
      <c r="C195" s="76"/>
      <c r="D195" s="76"/>
      <c r="F195" s="76"/>
      <c r="G195" s="76"/>
    </row>
    <row r="196" spans="2:7" x14ac:dyDescent="0.25">
      <c r="B196" s="76"/>
      <c r="C196" s="76"/>
      <c r="D196" s="76"/>
      <c r="F196" s="76"/>
      <c r="G196" s="76"/>
    </row>
    <row r="197" spans="2:7" x14ac:dyDescent="0.25">
      <c r="B197" s="76"/>
      <c r="C197" s="76"/>
      <c r="D197" s="76"/>
      <c r="F197" s="76"/>
      <c r="G197" s="76"/>
    </row>
    <row r="198" spans="2:7" x14ac:dyDescent="0.25">
      <c r="B198" s="76"/>
      <c r="C198" s="76"/>
      <c r="D198" s="76"/>
      <c r="F198" s="76"/>
      <c r="G198" s="76"/>
    </row>
  </sheetData>
  <mergeCells count="8">
    <mergeCell ref="B7:I7"/>
    <mergeCell ref="A62:H62"/>
    <mergeCell ref="C64:F64"/>
    <mergeCell ref="B1:I1"/>
    <mergeCell ref="B2:I2"/>
    <mergeCell ref="A3:I3"/>
    <mergeCell ref="A1:A2"/>
    <mergeCell ref="B5:G5"/>
  </mergeCells>
  <dataValidations count="1">
    <dataValidation allowBlank="1" showInputMessage="1" showErrorMessage="1" prompt="duhet perditesuar cdo dite data" sqref="B2" xr:uid="{6774C52A-6DBE-41E0-AC72-D33681CDAD56}"/>
  </dataValidations>
  <pageMargins left="0.7" right="0.7" top="0.75" bottom="0.75" header="0.3" footer="0.3"/>
  <drawing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C31D8-AB76-4CE7-8AAD-386D31D1CA45}">
  <dimension ref="A1:J894"/>
  <sheetViews>
    <sheetView workbookViewId="0">
      <selection activeCell="M12" sqref="M12"/>
    </sheetView>
  </sheetViews>
  <sheetFormatPr defaultRowHeight="15" x14ac:dyDescent="0.25"/>
  <cols>
    <col min="1" max="1" width="21.5703125" style="1" customWidth="1"/>
    <col min="2" max="2" width="24" style="1" customWidth="1"/>
    <col min="3" max="3" width="17.85546875" style="1" customWidth="1"/>
    <col min="4" max="4" width="20.85546875" style="1" customWidth="1"/>
    <col min="5" max="5" width="18.42578125" style="1" customWidth="1"/>
    <col min="6" max="6" width="22" style="1" customWidth="1"/>
    <col min="7" max="7" width="18.7109375" style="1" customWidth="1"/>
    <col min="8" max="9" width="15.7109375" style="5" customWidth="1"/>
    <col min="10" max="16384" width="9.140625" style="1"/>
  </cols>
  <sheetData>
    <row r="1" spans="1:10" ht="27.75" customHeight="1" thickBot="1" x14ac:dyDescent="0.3">
      <c r="A1" s="165" t="s">
        <v>116</v>
      </c>
      <c r="B1" s="156" t="s">
        <v>128</v>
      </c>
      <c r="C1" s="157"/>
      <c r="D1" s="157"/>
      <c r="E1" s="157"/>
      <c r="F1" s="157"/>
      <c r="G1" s="157"/>
      <c r="H1" s="157"/>
      <c r="I1" s="158"/>
    </row>
    <row r="2" spans="1:10" ht="30" customHeight="1" thickBot="1" x14ac:dyDescent="0.3">
      <c r="A2" s="166"/>
      <c r="B2" s="159">
        <f>'[1]Publikime AL'!B2:I2</f>
        <v>46032</v>
      </c>
      <c r="C2" s="160"/>
      <c r="D2" s="160"/>
      <c r="E2" s="160"/>
      <c r="F2" s="160"/>
      <c r="G2" s="160"/>
      <c r="H2" s="160"/>
      <c r="I2" s="161"/>
    </row>
    <row r="3" spans="1:10" ht="21" customHeight="1" thickBot="1" x14ac:dyDescent="0.3">
      <c r="A3" s="162" t="s">
        <v>129</v>
      </c>
      <c r="B3" s="163"/>
      <c r="C3" s="163"/>
      <c r="D3" s="163"/>
      <c r="E3" s="163"/>
      <c r="F3" s="163"/>
      <c r="G3" s="163"/>
      <c r="H3" s="163"/>
      <c r="I3" s="164"/>
    </row>
    <row r="4" spans="1:10" ht="15.75" thickBot="1" x14ac:dyDescent="0.3">
      <c r="A4" s="2" t="s">
        <v>130</v>
      </c>
      <c r="B4" s="171" t="s">
        <v>131</v>
      </c>
      <c r="C4" s="172"/>
      <c r="D4" s="172"/>
      <c r="E4" s="172"/>
      <c r="F4" s="172"/>
      <c r="G4" s="173"/>
      <c r="H4" s="177" t="s">
        <v>2</v>
      </c>
      <c r="I4" s="178"/>
    </row>
    <row r="5" spans="1:10" ht="15.75" thickBot="1" x14ac:dyDescent="0.3">
      <c r="A5" s="4"/>
      <c r="I5" s="6"/>
    </row>
    <row r="6" spans="1:10" ht="15.75" customHeight="1" thickBot="1" x14ac:dyDescent="0.3">
      <c r="A6" s="2" t="s">
        <v>132</v>
      </c>
      <c r="B6" s="171" t="s">
        <v>133</v>
      </c>
      <c r="C6" s="172"/>
      <c r="D6" s="172"/>
      <c r="E6" s="172"/>
      <c r="F6" s="172"/>
      <c r="G6" s="173"/>
      <c r="H6" s="7">
        <f>'[1]Publikime AL'!H6</f>
        <v>29412.979999999996</v>
      </c>
      <c r="I6" s="3" t="s">
        <v>4</v>
      </c>
      <c r="J6"/>
    </row>
    <row r="7" spans="1:10" ht="15.75" thickBot="1" x14ac:dyDescent="0.3">
      <c r="A7" s="4"/>
      <c r="I7" s="6"/>
    </row>
    <row r="8" spans="1:10" ht="15.75" customHeight="1" thickBot="1" x14ac:dyDescent="0.3">
      <c r="A8" s="2" t="s">
        <v>134</v>
      </c>
      <c r="B8" s="171" t="s">
        <v>135</v>
      </c>
      <c r="C8" s="172"/>
      <c r="D8" s="172"/>
      <c r="E8" s="172"/>
      <c r="F8" s="172"/>
      <c r="G8" s="172"/>
      <c r="H8" s="173"/>
      <c r="I8" s="3" t="s">
        <v>4</v>
      </c>
    </row>
    <row r="9" spans="1:10" x14ac:dyDescent="0.25">
      <c r="A9" s="4"/>
      <c r="I9" s="6"/>
    </row>
    <row r="10" spans="1:10" x14ac:dyDescent="0.25">
      <c r="A10" s="9" t="s">
        <v>5</v>
      </c>
      <c r="B10" s="9" t="str">
        <f>'[1]Publikime AL'!B10</f>
        <v>05/01/2026</v>
      </c>
      <c r="C10" s="9" t="str">
        <f>'[1]Publikime AL'!C10</f>
        <v>06/01/2026</v>
      </c>
      <c r="D10" s="9" t="str">
        <f>'[1]Publikime AL'!D10</f>
        <v>07/01/2026</v>
      </c>
      <c r="E10" s="9" t="str">
        <f>'[1]Publikime AL'!E10</f>
        <v>08/01/2026</v>
      </c>
      <c r="F10" s="9" t="str">
        <f>'[1]Publikime AL'!F10</f>
        <v>09/01/2026</v>
      </c>
      <c r="G10" s="9" t="str">
        <f>'[1]Publikime AL'!G10</f>
        <v>10/01/2026</v>
      </c>
      <c r="H10" s="9" t="str">
        <f>'[1]Publikime AL'!H10</f>
        <v>11/01/2026</v>
      </c>
      <c r="I10" s="6"/>
    </row>
    <row r="11" spans="1:10" x14ac:dyDescent="0.25">
      <c r="A11" s="107" t="s">
        <v>6</v>
      </c>
      <c r="B11" s="155">
        <f>'[1]Publikime AL'!B11</f>
        <v>1294.2719812699997</v>
      </c>
      <c r="C11" s="155">
        <f>'[1]Publikime AL'!C11</f>
        <v>1406.13055205</v>
      </c>
      <c r="D11" s="155">
        <f>'[1]Publikime AL'!D11</f>
        <v>1356.80581738</v>
      </c>
      <c r="E11" s="155">
        <f>'[1]Publikime AL'!E11</f>
        <v>1309.5610237999999</v>
      </c>
      <c r="F11" s="155">
        <f>'[1]Publikime AL'!F11</f>
        <v>1287.07888426</v>
      </c>
      <c r="G11" s="155">
        <f>'[1]Publikime AL'!G11</f>
        <v>1240.8810398299997</v>
      </c>
      <c r="H11" s="155">
        <f>'[1]Publikime AL'!H11</f>
        <v>1308.7519199199996</v>
      </c>
      <c r="I11" s="6"/>
    </row>
    <row r="12" spans="1:10" x14ac:dyDescent="0.25">
      <c r="A12" s="107" t="s">
        <v>7</v>
      </c>
      <c r="B12" s="155">
        <f>'[1]Publikime AL'!B12</f>
        <v>577.40336075000005</v>
      </c>
      <c r="C12" s="155">
        <f>'[1]Publikime AL'!C12</f>
        <v>548.16155021000009</v>
      </c>
      <c r="D12" s="155">
        <f>'[1]Publikime AL'!D12</f>
        <v>558.38335724000001</v>
      </c>
      <c r="E12" s="155">
        <f>'[1]Publikime AL'!E12</f>
        <v>551.64847208000003</v>
      </c>
      <c r="F12" s="155">
        <f>'[1]Publikime AL'!F12</f>
        <v>536.00710596999988</v>
      </c>
      <c r="G12" s="155">
        <f>'[1]Publikime AL'!G12</f>
        <v>520.88774906999993</v>
      </c>
      <c r="H12" s="155">
        <f>'[1]Publikime AL'!H12</f>
        <v>540.37514334000002</v>
      </c>
      <c r="I12" s="6"/>
    </row>
    <row r="13" spans="1:10" x14ac:dyDescent="0.25">
      <c r="A13" s="108"/>
      <c r="B13" s="9"/>
      <c r="C13" s="9"/>
      <c r="D13" s="9"/>
      <c r="E13" s="9"/>
      <c r="F13" s="9"/>
      <c r="G13" s="9"/>
      <c r="H13" s="9"/>
      <c r="I13" s="6"/>
    </row>
    <row r="14" spans="1:10" ht="15.75" thickBot="1" x14ac:dyDescent="0.3">
      <c r="A14" s="4"/>
      <c r="I14" s="6"/>
    </row>
    <row r="15" spans="1:10" ht="15.75" customHeight="1" thickBot="1" x14ac:dyDescent="0.3">
      <c r="A15" s="2" t="s">
        <v>137</v>
      </c>
      <c r="B15" s="171" t="s">
        <v>138</v>
      </c>
      <c r="C15" s="172"/>
      <c r="D15" s="172"/>
      <c r="E15" s="172"/>
      <c r="F15" s="172"/>
      <c r="G15" s="173"/>
      <c r="H15" s="177" t="s">
        <v>4</v>
      </c>
      <c r="I15" s="178"/>
    </row>
    <row r="16" spans="1:10" x14ac:dyDescent="0.25">
      <c r="A16" s="4"/>
      <c r="I16" s="6"/>
    </row>
    <row r="17" spans="1:9" x14ac:dyDescent="0.25">
      <c r="A17" s="4"/>
      <c r="C17" s="9" t="s">
        <v>139</v>
      </c>
      <c r="D17" s="9">
        <f>'[2]Publikime AL'!D40</f>
        <v>1</v>
      </c>
      <c r="E17" s="9">
        <f>'[2]Publikime AL'!E40</f>
        <v>2</v>
      </c>
      <c r="F17" s="9">
        <f>'[2]Publikime AL'!F40</f>
        <v>3</v>
      </c>
      <c r="G17" s="9">
        <f>'[2]Publikime AL'!G40</f>
        <v>4</v>
      </c>
      <c r="I17" s="6"/>
    </row>
    <row r="18" spans="1:9" x14ac:dyDescent="0.25">
      <c r="A18" s="4"/>
      <c r="C18" s="17" t="s">
        <v>6</v>
      </c>
      <c r="D18" s="9">
        <f>'[1]Publikime AL'!D41</f>
        <v>572</v>
      </c>
      <c r="E18" s="9">
        <f>'[1]Publikime AL'!E41</f>
        <v>472</v>
      </c>
      <c r="F18" s="9">
        <f>'[1]Publikime AL'!F41</f>
        <v>471</v>
      </c>
      <c r="G18" s="9">
        <f>'[1]Publikime AL'!G41</f>
        <v>461</v>
      </c>
      <c r="I18" s="6"/>
    </row>
    <row r="19" spans="1:9" x14ac:dyDescent="0.25">
      <c r="A19" s="4"/>
      <c r="C19" s="17" t="s">
        <v>7</v>
      </c>
      <c r="D19" s="9">
        <f>'[1]Publikime AL'!D42</f>
        <v>1158</v>
      </c>
      <c r="E19" s="9">
        <f>'[1]Publikime AL'!E42</f>
        <v>1127</v>
      </c>
      <c r="F19" s="9">
        <f>'[1]Publikime AL'!F42</f>
        <v>965</v>
      </c>
      <c r="G19" s="9">
        <f>'[1]Publikime AL'!G42</f>
        <v>979</v>
      </c>
      <c r="I19" s="6"/>
    </row>
    <row r="20" spans="1:9" x14ac:dyDescent="0.25">
      <c r="A20" s="4"/>
      <c r="C20" s="19"/>
      <c r="D20" s="9"/>
      <c r="E20" s="9"/>
      <c r="F20" s="9"/>
      <c r="G20" s="9"/>
      <c r="I20" s="6"/>
    </row>
    <row r="21" spans="1:9" ht="15.75" thickBot="1" x14ac:dyDescent="0.3">
      <c r="A21" s="4"/>
      <c r="I21" s="6"/>
    </row>
    <row r="22" spans="1:9" ht="15.75" customHeight="1" thickBot="1" x14ac:dyDescent="0.3">
      <c r="A22" s="2" t="s">
        <v>140</v>
      </c>
      <c r="B22" s="171" t="s">
        <v>138</v>
      </c>
      <c r="C22" s="172"/>
      <c r="D22" s="172"/>
      <c r="E22" s="172"/>
      <c r="F22" s="172"/>
      <c r="G22" s="173"/>
      <c r="H22" s="177" t="s">
        <v>4</v>
      </c>
      <c r="I22" s="178"/>
    </row>
    <row r="23" spans="1:9" x14ac:dyDescent="0.25">
      <c r="A23" s="4"/>
      <c r="B23" s="25"/>
      <c r="C23" s="25"/>
      <c r="D23" s="25"/>
      <c r="E23" s="25"/>
      <c r="F23" s="25"/>
      <c r="G23" s="25"/>
      <c r="I23" s="6"/>
    </row>
    <row r="24" spans="1:9" x14ac:dyDescent="0.25">
      <c r="A24" s="4"/>
      <c r="C24" s="179">
        <f>YEAR(B2)</f>
        <v>2026</v>
      </c>
      <c r="D24" s="180"/>
      <c r="E24" s="181"/>
      <c r="F24" s="109"/>
      <c r="I24" s="6"/>
    </row>
    <row r="25" spans="1:9" x14ac:dyDescent="0.25">
      <c r="A25" s="4"/>
      <c r="C25" s="20" t="s">
        <v>139</v>
      </c>
      <c r="D25" s="21" t="s">
        <v>6</v>
      </c>
      <c r="E25" s="21" t="s">
        <v>7</v>
      </c>
      <c r="G25" s="5"/>
      <c r="I25" s="22"/>
    </row>
    <row r="26" spans="1:9" x14ac:dyDescent="0.25">
      <c r="A26" s="4"/>
      <c r="C26" s="17">
        <v>1</v>
      </c>
      <c r="D26" s="93">
        <f>'[1]Publikime AL'!D72</f>
        <v>550</v>
      </c>
      <c r="E26" s="93">
        <f>'[1]Publikime AL'!E72</f>
        <v>1300</v>
      </c>
      <c r="G26" s="5"/>
      <c r="I26" s="22"/>
    </row>
    <row r="27" spans="1:9" x14ac:dyDescent="0.25">
      <c r="A27" s="4"/>
      <c r="C27" s="17">
        <v>2</v>
      </c>
      <c r="D27" s="93">
        <f>'[1]Publikime AL'!D73</f>
        <v>550</v>
      </c>
      <c r="E27" s="93">
        <f>'[1]Publikime AL'!E73</f>
        <v>1350</v>
      </c>
      <c r="G27" s="5"/>
      <c r="I27" s="22"/>
    </row>
    <row r="28" spans="1:9" x14ac:dyDescent="0.25">
      <c r="A28" s="4"/>
      <c r="C28" s="17">
        <v>3</v>
      </c>
      <c r="D28" s="93">
        <f>'[1]Publikime AL'!D74</f>
        <v>550</v>
      </c>
      <c r="E28" s="93">
        <f>'[1]Publikime AL'!E74</f>
        <v>1450</v>
      </c>
      <c r="G28" s="5"/>
      <c r="I28" s="22"/>
    </row>
    <row r="29" spans="1:9" x14ac:dyDescent="0.25">
      <c r="A29" s="4"/>
      <c r="C29" s="17">
        <v>4</v>
      </c>
      <c r="D29" s="93">
        <f>'[1]Publikime AL'!D75</f>
        <v>600</v>
      </c>
      <c r="E29" s="93">
        <f>'[1]Publikime AL'!E75</f>
        <v>1600</v>
      </c>
      <c r="G29" s="5"/>
      <c r="I29" s="22"/>
    </row>
    <row r="30" spans="1:9" x14ac:dyDescent="0.25">
      <c r="A30" s="4"/>
      <c r="C30" s="17">
        <v>5</v>
      </c>
      <c r="D30" s="93">
        <f>'[1]Publikime AL'!D76</f>
        <v>600</v>
      </c>
      <c r="E30" s="93">
        <f>'[1]Publikime AL'!E76</f>
        <v>1650</v>
      </c>
      <c r="G30" s="5"/>
      <c r="I30" s="22"/>
    </row>
    <row r="31" spans="1:9" x14ac:dyDescent="0.25">
      <c r="A31" s="4"/>
      <c r="C31" s="17">
        <f t="shared" ref="C31:C77" si="0">C30+1</f>
        <v>6</v>
      </c>
      <c r="D31" s="93">
        <f>'[1]Publikime AL'!D77</f>
        <v>550</v>
      </c>
      <c r="E31" s="93">
        <f>'[1]Publikime AL'!E77</f>
        <v>1500</v>
      </c>
      <c r="G31" s="5"/>
      <c r="I31" s="22"/>
    </row>
    <row r="32" spans="1:9" x14ac:dyDescent="0.25">
      <c r="A32" s="4"/>
      <c r="C32" s="17">
        <f t="shared" si="0"/>
        <v>7</v>
      </c>
      <c r="D32" s="93">
        <f>'[1]Publikime AL'!D78</f>
        <v>550</v>
      </c>
      <c r="E32" s="93">
        <f>'[1]Publikime AL'!E78</f>
        <v>1450</v>
      </c>
      <c r="G32" s="5"/>
      <c r="I32" s="22"/>
    </row>
    <row r="33" spans="1:9" x14ac:dyDescent="0.25">
      <c r="A33" s="4"/>
      <c r="C33" s="17">
        <f t="shared" si="0"/>
        <v>8</v>
      </c>
      <c r="D33" s="93">
        <f>'[1]Publikime AL'!D79</f>
        <v>550</v>
      </c>
      <c r="E33" s="93">
        <f>'[1]Publikime AL'!E79</f>
        <v>1400</v>
      </c>
      <c r="G33" s="5"/>
      <c r="I33" s="22"/>
    </row>
    <row r="34" spans="1:9" x14ac:dyDescent="0.25">
      <c r="A34" s="4"/>
      <c r="C34" s="17">
        <f t="shared" si="0"/>
        <v>9</v>
      </c>
      <c r="D34" s="93">
        <f>'[1]Publikime AL'!D80</f>
        <v>550</v>
      </c>
      <c r="E34" s="93">
        <f>'[1]Publikime AL'!E80</f>
        <v>1300</v>
      </c>
      <c r="G34" s="5"/>
      <c r="I34" s="22"/>
    </row>
    <row r="35" spans="1:9" x14ac:dyDescent="0.25">
      <c r="A35" s="4"/>
      <c r="C35" s="17">
        <f t="shared" si="0"/>
        <v>10</v>
      </c>
      <c r="D35" s="93">
        <f>'[1]Publikime AL'!D81</f>
        <v>550</v>
      </c>
      <c r="E35" s="93">
        <f>'[1]Publikime AL'!E81</f>
        <v>1250</v>
      </c>
      <c r="G35" s="5"/>
      <c r="I35" s="22"/>
    </row>
    <row r="36" spans="1:9" x14ac:dyDescent="0.25">
      <c r="A36" s="4"/>
      <c r="C36" s="17">
        <f t="shared" si="0"/>
        <v>11</v>
      </c>
      <c r="D36" s="93">
        <f>'[1]Publikime AL'!D82</f>
        <v>550</v>
      </c>
      <c r="E36" s="93">
        <f>'[1]Publikime AL'!E82</f>
        <v>1250</v>
      </c>
      <c r="G36" s="5"/>
      <c r="I36" s="22"/>
    </row>
    <row r="37" spans="1:9" x14ac:dyDescent="0.25">
      <c r="A37" s="4"/>
      <c r="C37" s="17">
        <f t="shared" si="0"/>
        <v>12</v>
      </c>
      <c r="D37" s="93">
        <f>'[1]Publikime AL'!D83</f>
        <v>550</v>
      </c>
      <c r="E37" s="93">
        <f>'[1]Publikime AL'!E83</f>
        <v>1250</v>
      </c>
      <c r="G37" s="5"/>
      <c r="I37" s="22"/>
    </row>
    <row r="38" spans="1:9" ht="15.75" customHeight="1" x14ac:dyDescent="0.25">
      <c r="A38" s="4"/>
      <c r="C38" s="17">
        <f t="shared" si="0"/>
        <v>13</v>
      </c>
      <c r="D38" s="93">
        <f>'[1]Publikime AL'!D84</f>
        <v>550</v>
      </c>
      <c r="E38" s="93">
        <f>'[1]Publikime AL'!E84</f>
        <v>1200</v>
      </c>
      <c r="G38" s="5"/>
      <c r="I38" s="22"/>
    </row>
    <row r="39" spans="1:9" x14ac:dyDescent="0.25">
      <c r="A39" s="4"/>
      <c r="C39" s="17">
        <f t="shared" si="0"/>
        <v>14</v>
      </c>
      <c r="D39" s="93">
        <f>'[1]Publikime AL'!D85</f>
        <v>550</v>
      </c>
      <c r="E39" s="93">
        <f>'[1]Publikime AL'!E85</f>
        <v>1200</v>
      </c>
      <c r="G39" s="5"/>
      <c r="I39" s="22"/>
    </row>
    <row r="40" spans="1:9" x14ac:dyDescent="0.25">
      <c r="A40" s="4"/>
      <c r="C40" s="17">
        <f t="shared" si="0"/>
        <v>15</v>
      </c>
      <c r="D40" s="93">
        <f>'[1]Publikime AL'!D86</f>
        <v>550</v>
      </c>
      <c r="E40" s="93">
        <f>'[1]Publikime AL'!E86</f>
        <v>1150</v>
      </c>
      <c r="G40" s="5"/>
      <c r="I40" s="22"/>
    </row>
    <row r="41" spans="1:9" x14ac:dyDescent="0.25">
      <c r="A41" s="4"/>
      <c r="C41" s="17">
        <f t="shared" si="0"/>
        <v>16</v>
      </c>
      <c r="D41" s="93">
        <f>'[1]Publikime AL'!D87</f>
        <v>550</v>
      </c>
      <c r="E41" s="93">
        <f>'[1]Publikime AL'!E87</f>
        <v>1100</v>
      </c>
      <c r="G41" s="5"/>
      <c r="I41" s="22"/>
    </row>
    <row r="42" spans="1:9" x14ac:dyDescent="0.25">
      <c r="A42" s="4"/>
      <c r="C42" s="17">
        <f t="shared" si="0"/>
        <v>17</v>
      </c>
      <c r="D42" s="93">
        <f>'[1]Publikime AL'!D88</f>
        <v>550</v>
      </c>
      <c r="E42" s="93">
        <f>'[1]Publikime AL'!E88</f>
        <v>1100</v>
      </c>
      <c r="G42" s="5"/>
      <c r="I42" s="22"/>
    </row>
    <row r="43" spans="1:9" x14ac:dyDescent="0.25">
      <c r="A43" s="4"/>
      <c r="C43" s="17">
        <f t="shared" si="0"/>
        <v>18</v>
      </c>
      <c r="D43" s="93">
        <f>'[1]Publikime AL'!D89</f>
        <v>550</v>
      </c>
      <c r="E43" s="93">
        <f>'[1]Publikime AL'!E89</f>
        <v>1050</v>
      </c>
      <c r="G43" s="5"/>
      <c r="I43" s="22"/>
    </row>
    <row r="44" spans="1:9" x14ac:dyDescent="0.25">
      <c r="A44" s="4"/>
      <c r="C44" s="17">
        <f t="shared" si="0"/>
        <v>19</v>
      </c>
      <c r="D44" s="93">
        <f>'[1]Publikime AL'!D90</f>
        <v>550</v>
      </c>
      <c r="E44" s="93">
        <f>'[1]Publikime AL'!E90</f>
        <v>1050</v>
      </c>
      <c r="G44" s="5"/>
      <c r="I44" s="22"/>
    </row>
    <row r="45" spans="1:9" x14ac:dyDescent="0.25">
      <c r="A45" s="4"/>
      <c r="C45" s="17">
        <f t="shared" si="0"/>
        <v>20</v>
      </c>
      <c r="D45" s="93">
        <f>'[1]Publikime AL'!D91</f>
        <v>510</v>
      </c>
      <c r="E45" s="93">
        <f>'[1]Publikime AL'!E91</f>
        <v>1000</v>
      </c>
      <c r="G45" s="5"/>
      <c r="I45" s="22"/>
    </row>
    <row r="46" spans="1:9" x14ac:dyDescent="0.25">
      <c r="A46" s="4"/>
      <c r="C46" s="17">
        <f t="shared" si="0"/>
        <v>21</v>
      </c>
      <c r="D46" s="93">
        <f>'[1]Publikime AL'!D92</f>
        <v>510</v>
      </c>
      <c r="E46" s="93">
        <f>'[1]Publikime AL'!E92</f>
        <v>1000</v>
      </c>
      <c r="G46" s="5"/>
      <c r="I46" s="22"/>
    </row>
    <row r="47" spans="1:9" x14ac:dyDescent="0.25">
      <c r="A47" s="4"/>
      <c r="C47" s="17">
        <f t="shared" si="0"/>
        <v>22</v>
      </c>
      <c r="D47" s="93">
        <f>'[1]Publikime AL'!D93</f>
        <v>550</v>
      </c>
      <c r="E47" s="93">
        <f>'[1]Publikime AL'!E93</f>
        <v>1050</v>
      </c>
      <c r="G47" s="5"/>
      <c r="I47" s="22"/>
    </row>
    <row r="48" spans="1:9" x14ac:dyDescent="0.25">
      <c r="A48" s="4"/>
      <c r="C48" s="17">
        <f t="shared" si="0"/>
        <v>23</v>
      </c>
      <c r="D48" s="93">
        <f>'[1]Publikime AL'!D94</f>
        <v>510</v>
      </c>
      <c r="E48" s="93">
        <f>'[1]Publikime AL'!E94</f>
        <v>990</v>
      </c>
      <c r="G48" s="5"/>
      <c r="I48" s="22"/>
    </row>
    <row r="49" spans="1:9" x14ac:dyDescent="0.25">
      <c r="A49" s="4"/>
      <c r="C49" s="17">
        <f t="shared" si="0"/>
        <v>24</v>
      </c>
      <c r="D49" s="93">
        <f>'[1]Publikime AL'!D95</f>
        <v>550</v>
      </c>
      <c r="E49" s="93">
        <f>'[1]Publikime AL'!E95</f>
        <v>1100</v>
      </c>
      <c r="G49" s="5"/>
      <c r="I49" s="22"/>
    </row>
    <row r="50" spans="1:9" x14ac:dyDescent="0.25">
      <c r="A50" s="4"/>
      <c r="C50" s="17">
        <f t="shared" si="0"/>
        <v>25</v>
      </c>
      <c r="D50" s="93">
        <f>'[1]Publikime AL'!D96</f>
        <v>550</v>
      </c>
      <c r="E50" s="93">
        <f>'[1]Publikime AL'!E96</f>
        <v>1100</v>
      </c>
      <c r="G50" s="5"/>
      <c r="I50" s="22"/>
    </row>
    <row r="51" spans="1:9" x14ac:dyDescent="0.25">
      <c r="A51" s="4"/>
      <c r="C51" s="17">
        <f t="shared" si="0"/>
        <v>26</v>
      </c>
      <c r="D51" s="93">
        <f>'[1]Publikime AL'!D97</f>
        <v>600</v>
      </c>
      <c r="E51" s="93">
        <f>'[1]Publikime AL'!E97</f>
        <v>1150</v>
      </c>
      <c r="G51" s="5"/>
      <c r="I51" s="22"/>
    </row>
    <row r="52" spans="1:9" x14ac:dyDescent="0.25">
      <c r="A52" s="4"/>
      <c r="C52" s="17">
        <f t="shared" si="0"/>
        <v>27</v>
      </c>
      <c r="D52" s="93">
        <f>'[1]Publikime AL'!D98</f>
        <v>600</v>
      </c>
      <c r="E52" s="93">
        <f>'[1]Publikime AL'!E98</f>
        <v>1150</v>
      </c>
      <c r="G52" s="5"/>
      <c r="I52" s="22"/>
    </row>
    <row r="53" spans="1:9" x14ac:dyDescent="0.25">
      <c r="A53" s="4"/>
      <c r="C53" s="17">
        <f t="shared" si="0"/>
        <v>28</v>
      </c>
      <c r="D53" s="93">
        <f>'[1]Publikime AL'!D99</f>
        <v>600</v>
      </c>
      <c r="E53" s="93">
        <f>'[1]Publikime AL'!E99</f>
        <v>1200</v>
      </c>
      <c r="G53" s="5"/>
      <c r="I53" s="22"/>
    </row>
    <row r="54" spans="1:9" x14ac:dyDescent="0.25">
      <c r="A54" s="4"/>
      <c r="C54" s="17">
        <f t="shared" si="0"/>
        <v>29</v>
      </c>
      <c r="D54" s="93">
        <f>'[1]Publikime AL'!D100</f>
        <v>600</v>
      </c>
      <c r="E54" s="93">
        <f>'[1]Publikime AL'!E100</f>
        <v>1200</v>
      </c>
      <c r="G54" s="5"/>
      <c r="I54" s="22"/>
    </row>
    <row r="55" spans="1:9" x14ac:dyDescent="0.25">
      <c r="A55" s="4"/>
      <c r="C55" s="17">
        <f t="shared" si="0"/>
        <v>30</v>
      </c>
      <c r="D55" s="93">
        <f>'[1]Publikime AL'!D101</f>
        <v>600</v>
      </c>
      <c r="E55" s="93">
        <f>'[1]Publikime AL'!E101</f>
        <v>1200</v>
      </c>
      <c r="G55" s="5"/>
      <c r="I55" s="22"/>
    </row>
    <row r="56" spans="1:9" x14ac:dyDescent="0.25">
      <c r="A56" s="4"/>
      <c r="C56" s="17">
        <f t="shared" si="0"/>
        <v>31</v>
      </c>
      <c r="D56" s="93">
        <f>'[1]Publikime AL'!D102</f>
        <v>650</v>
      </c>
      <c r="E56" s="93">
        <f>'[1]Publikime AL'!E102</f>
        <v>1200</v>
      </c>
      <c r="G56" s="5"/>
      <c r="I56" s="22"/>
    </row>
    <row r="57" spans="1:9" x14ac:dyDescent="0.25">
      <c r="A57" s="4"/>
      <c r="C57" s="17">
        <f t="shared" si="0"/>
        <v>32</v>
      </c>
      <c r="D57" s="93">
        <f>'[1]Publikime AL'!D103</f>
        <v>650</v>
      </c>
      <c r="E57" s="93">
        <f>'[1]Publikime AL'!E103</f>
        <v>1200</v>
      </c>
      <c r="G57" s="5"/>
      <c r="I57" s="22"/>
    </row>
    <row r="58" spans="1:9" x14ac:dyDescent="0.25">
      <c r="A58" s="4"/>
      <c r="C58" s="17">
        <f t="shared" si="0"/>
        <v>33</v>
      </c>
      <c r="D58" s="93">
        <f>'[1]Publikime AL'!D104</f>
        <v>630</v>
      </c>
      <c r="E58" s="93">
        <f>'[1]Publikime AL'!E104</f>
        <v>1200</v>
      </c>
      <c r="G58" s="5"/>
      <c r="I58" s="22"/>
    </row>
    <row r="59" spans="1:9" x14ac:dyDescent="0.25">
      <c r="A59" s="4"/>
      <c r="C59" s="17">
        <f t="shared" si="0"/>
        <v>34</v>
      </c>
      <c r="D59" s="93">
        <f>'[1]Publikime AL'!D105</f>
        <v>550</v>
      </c>
      <c r="E59" s="93">
        <f>'[1]Publikime AL'!E105</f>
        <v>1100</v>
      </c>
      <c r="G59" s="5"/>
      <c r="I59" s="22"/>
    </row>
    <row r="60" spans="1:9" x14ac:dyDescent="0.25">
      <c r="A60" s="4"/>
      <c r="C60" s="17">
        <f t="shared" si="0"/>
        <v>35</v>
      </c>
      <c r="D60" s="93">
        <f>'[1]Publikime AL'!D106</f>
        <v>550</v>
      </c>
      <c r="E60" s="93">
        <f>'[1]Publikime AL'!E106</f>
        <v>1050</v>
      </c>
      <c r="G60" s="5"/>
      <c r="I60" s="22"/>
    </row>
    <row r="61" spans="1:9" x14ac:dyDescent="0.25">
      <c r="A61" s="4"/>
      <c r="C61" s="17">
        <f t="shared" si="0"/>
        <v>36</v>
      </c>
      <c r="D61" s="93">
        <f>'[1]Publikime AL'!D107</f>
        <v>510</v>
      </c>
      <c r="E61" s="93">
        <f>'[1]Publikime AL'!E107</f>
        <v>1000</v>
      </c>
      <c r="G61" s="5"/>
      <c r="I61" s="22"/>
    </row>
    <row r="62" spans="1:9" x14ac:dyDescent="0.25">
      <c r="A62" s="4"/>
      <c r="C62" s="17">
        <f t="shared" si="0"/>
        <v>37</v>
      </c>
      <c r="D62" s="93">
        <f>'[1]Publikime AL'!D108</f>
        <v>550</v>
      </c>
      <c r="E62" s="93">
        <f>'[1]Publikime AL'!E108</f>
        <v>1050</v>
      </c>
      <c r="G62" s="5"/>
      <c r="I62" s="22"/>
    </row>
    <row r="63" spans="1:9" x14ac:dyDescent="0.25">
      <c r="A63" s="4"/>
      <c r="C63" s="17">
        <f t="shared" si="0"/>
        <v>38</v>
      </c>
      <c r="D63" s="93">
        <f>'[1]Publikime AL'!D109</f>
        <v>550</v>
      </c>
      <c r="E63" s="93">
        <f>'[1]Publikime AL'!E109</f>
        <v>1100</v>
      </c>
      <c r="G63" s="5"/>
      <c r="I63" s="22"/>
    </row>
    <row r="64" spans="1:9" x14ac:dyDescent="0.25">
      <c r="A64" s="4"/>
      <c r="C64" s="17">
        <f t="shared" si="0"/>
        <v>39</v>
      </c>
      <c r="D64" s="93">
        <f>'[1]Publikime AL'!D110</f>
        <v>510</v>
      </c>
      <c r="E64" s="93">
        <f>'[1]Publikime AL'!E110</f>
        <v>1050</v>
      </c>
      <c r="G64" s="5"/>
      <c r="I64" s="22"/>
    </row>
    <row r="65" spans="1:9" x14ac:dyDescent="0.25">
      <c r="A65" s="4"/>
      <c r="C65" s="17">
        <f t="shared" si="0"/>
        <v>40</v>
      </c>
      <c r="D65" s="93">
        <f>'[1]Publikime AL'!D111</f>
        <v>550</v>
      </c>
      <c r="E65" s="93">
        <f>'[1]Publikime AL'!E111</f>
        <v>1100</v>
      </c>
      <c r="G65" s="5"/>
      <c r="I65" s="22"/>
    </row>
    <row r="66" spans="1:9" x14ac:dyDescent="0.25">
      <c r="A66" s="4"/>
      <c r="C66" s="17">
        <f t="shared" si="0"/>
        <v>41</v>
      </c>
      <c r="D66" s="93">
        <f>'[1]Publikime AL'!D112</f>
        <v>550</v>
      </c>
      <c r="E66" s="93">
        <f>'[1]Publikime AL'!E112</f>
        <v>1100</v>
      </c>
      <c r="G66" s="5"/>
      <c r="I66" s="22"/>
    </row>
    <row r="67" spans="1:9" x14ac:dyDescent="0.25">
      <c r="A67" s="4"/>
      <c r="C67" s="17">
        <f t="shared" si="0"/>
        <v>42</v>
      </c>
      <c r="D67" s="93">
        <f>'[1]Publikime AL'!D113</f>
        <v>550</v>
      </c>
      <c r="E67" s="93">
        <f>'[1]Publikime AL'!E113</f>
        <v>1100</v>
      </c>
      <c r="G67" s="5"/>
      <c r="I67" s="22"/>
    </row>
    <row r="68" spans="1:9" ht="15.75" customHeight="1" x14ac:dyDescent="0.25">
      <c r="A68" s="4"/>
      <c r="C68" s="17">
        <f t="shared" si="0"/>
        <v>43</v>
      </c>
      <c r="D68" s="93">
        <f>'[1]Publikime AL'!D114</f>
        <v>550</v>
      </c>
      <c r="E68" s="93">
        <f>'[1]Publikime AL'!E114</f>
        <v>1150</v>
      </c>
      <c r="G68" s="5"/>
      <c r="I68" s="22"/>
    </row>
    <row r="69" spans="1:9" x14ac:dyDescent="0.25">
      <c r="A69" s="4"/>
      <c r="C69" s="17">
        <f t="shared" si="0"/>
        <v>44</v>
      </c>
      <c r="D69" s="93">
        <f>'[1]Publikime AL'!D115</f>
        <v>550</v>
      </c>
      <c r="E69" s="93">
        <f>'[1]Publikime AL'!E115</f>
        <v>1200</v>
      </c>
      <c r="G69" s="5"/>
      <c r="I69" s="22"/>
    </row>
    <row r="70" spans="1:9" x14ac:dyDescent="0.25">
      <c r="A70" s="4"/>
      <c r="C70" s="17">
        <f t="shared" si="0"/>
        <v>45</v>
      </c>
      <c r="D70" s="93">
        <f>'[1]Publikime AL'!D116</f>
        <v>550</v>
      </c>
      <c r="E70" s="93">
        <f>'[1]Publikime AL'!E116</f>
        <v>1200</v>
      </c>
      <c r="G70" s="5"/>
      <c r="I70" s="22"/>
    </row>
    <row r="71" spans="1:9" x14ac:dyDescent="0.25">
      <c r="A71" s="4"/>
      <c r="C71" s="17">
        <f t="shared" si="0"/>
        <v>46</v>
      </c>
      <c r="D71" s="93">
        <f>'[1]Publikime AL'!D117</f>
        <v>550</v>
      </c>
      <c r="E71" s="93">
        <f>'[1]Publikime AL'!E117</f>
        <v>1250</v>
      </c>
      <c r="G71" s="5"/>
      <c r="I71" s="22"/>
    </row>
    <row r="72" spans="1:9" x14ac:dyDescent="0.25">
      <c r="A72" s="4"/>
      <c r="C72" s="17">
        <f t="shared" si="0"/>
        <v>47</v>
      </c>
      <c r="D72" s="93">
        <f>'[1]Publikime AL'!D118</f>
        <v>550</v>
      </c>
      <c r="E72" s="93">
        <f>'[1]Publikime AL'!E118</f>
        <v>1300</v>
      </c>
      <c r="G72" s="5"/>
      <c r="I72" s="22"/>
    </row>
    <row r="73" spans="1:9" x14ac:dyDescent="0.25">
      <c r="A73" s="4"/>
      <c r="C73" s="17">
        <f t="shared" si="0"/>
        <v>48</v>
      </c>
      <c r="D73" s="93">
        <f>'[1]Publikime AL'!D119</f>
        <v>550</v>
      </c>
      <c r="E73" s="93">
        <f>'[1]Publikime AL'!E119</f>
        <v>1300</v>
      </c>
      <c r="G73" s="5"/>
      <c r="I73" s="22"/>
    </row>
    <row r="74" spans="1:9" x14ac:dyDescent="0.25">
      <c r="A74" s="4"/>
      <c r="C74" s="17">
        <f t="shared" si="0"/>
        <v>49</v>
      </c>
      <c r="D74" s="93">
        <f>'[1]Publikime AL'!D120</f>
        <v>550</v>
      </c>
      <c r="E74" s="93">
        <f>'[1]Publikime AL'!E120</f>
        <v>1350</v>
      </c>
      <c r="G74" s="5"/>
      <c r="I74" s="22"/>
    </row>
    <row r="75" spans="1:9" x14ac:dyDescent="0.25">
      <c r="A75" s="4"/>
      <c r="C75" s="17">
        <f t="shared" si="0"/>
        <v>50</v>
      </c>
      <c r="D75" s="93">
        <f>'[1]Publikime AL'!D121</f>
        <v>550</v>
      </c>
      <c r="E75" s="93">
        <f>'[1]Publikime AL'!E121</f>
        <v>1400</v>
      </c>
      <c r="G75" s="5"/>
      <c r="I75" s="22"/>
    </row>
    <row r="76" spans="1:9" x14ac:dyDescent="0.25">
      <c r="A76" s="4"/>
      <c r="C76" s="17">
        <f t="shared" si="0"/>
        <v>51</v>
      </c>
      <c r="D76" s="93">
        <f>'[1]Publikime AL'!D122</f>
        <v>550</v>
      </c>
      <c r="E76" s="93">
        <f>'[1]Publikime AL'!E122</f>
        <v>1450</v>
      </c>
      <c r="G76" s="5"/>
      <c r="I76" s="22"/>
    </row>
    <row r="77" spans="1:9" x14ac:dyDescent="0.25">
      <c r="A77" s="4"/>
      <c r="C77" s="19">
        <f t="shared" si="0"/>
        <v>52</v>
      </c>
      <c r="D77" s="93">
        <f>'[1]Publikime AL'!D123</f>
        <v>550</v>
      </c>
      <c r="E77" s="93">
        <f>'[1]Publikime AL'!E123</f>
        <v>1550</v>
      </c>
      <c r="G77" s="5"/>
      <c r="I77" s="22"/>
    </row>
    <row r="78" spans="1:9" ht="15.75" thickBot="1" x14ac:dyDescent="0.3">
      <c r="A78" s="4"/>
      <c r="I78" s="6"/>
    </row>
    <row r="79" spans="1:9" ht="15.75" thickBot="1" x14ac:dyDescent="0.3">
      <c r="A79" s="2" t="s">
        <v>141</v>
      </c>
      <c r="B79" s="171" t="s">
        <v>142</v>
      </c>
      <c r="C79" s="172"/>
      <c r="D79" s="172"/>
      <c r="E79" s="172"/>
      <c r="F79" s="172"/>
      <c r="G79" s="173"/>
      <c r="H79" s="24">
        <f>'[2]Publikime AL'!H154</f>
        <v>1150000</v>
      </c>
      <c r="I79" s="3" t="s">
        <v>4</v>
      </c>
    </row>
    <row r="80" spans="1:9" ht="15.75" thickBot="1" x14ac:dyDescent="0.3">
      <c r="A80" s="4"/>
      <c r="B80" s="25"/>
      <c r="C80" s="25"/>
      <c r="D80" s="25"/>
      <c r="E80" s="25"/>
      <c r="F80" s="25"/>
      <c r="G80" s="25"/>
      <c r="I80" s="6"/>
    </row>
    <row r="81" spans="1:9" ht="15.75" customHeight="1" thickBot="1" x14ac:dyDescent="0.3">
      <c r="A81" s="171" t="s">
        <v>143</v>
      </c>
      <c r="B81" s="172"/>
      <c r="C81" s="172"/>
      <c r="D81" s="172"/>
      <c r="E81" s="172"/>
      <c r="F81" s="172"/>
      <c r="G81" s="172"/>
      <c r="H81" s="173"/>
      <c r="I81" s="3" t="s">
        <v>4</v>
      </c>
    </row>
    <row r="82" spans="1:9" ht="15.75" customHeight="1" x14ac:dyDescent="0.25">
      <c r="A82" s="26"/>
      <c r="B82" s="25"/>
      <c r="C82" s="25"/>
      <c r="D82" s="25"/>
      <c r="E82" s="25"/>
      <c r="F82" s="25"/>
      <c r="G82" s="25"/>
      <c r="H82" s="25"/>
      <c r="I82" s="6"/>
    </row>
    <row r="83" spans="1:9" x14ac:dyDescent="0.25">
      <c r="A83" s="4"/>
      <c r="B83" s="25"/>
      <c r="C83" s="182">
        <f>B2-DAY(2)</f>
        <v>46030</v>
      </c>
      <c r="D83" s="183"/>
      <c r="E83" s="183"/>
      <c r="F83" s="184"/>
      <c r="G83" s="25"/>
      <c r="I83" s="6"/>
    </row>
    <row r="84" spans="1:9" x14ac:dyDescent="0.25">
      <c r="A84" s="4"/>
      <c r="B84" s="25"/>
      <c r="C84" s="27" t="s">
        <v>144</v>
      </c>
      <c r="D84" s="28" t="s">
        <v>145</v>
      </c>
      <c r="E84" s="28" t="s">
        <v>146</v>
      </c>
      <c r="F84" s="29" t="s">
        <v>147</v>
      </c>
      <c r="G84" s="25"/>
      <c r="I84" s="6"/>
    </row>
    <row r="85" spans="1:9" x14ac:dyDescent="0.25">
      <c r="A85" s="4"/>
      <c r="B85" s="25"/>
      <c r="C85" s="30">
        <v>1</v>
      </c>
      <c r="D85" s="31">
        <f>'[1]Publikime AL'!D160</f>
        <v>1124.9558057899999</v>
      </c>
      <c r="E85" s="31">
        <f>'[1]Publikime AL'!E160</f>
        <v>351.9608315399999</v>
      </c>
      <c r="F85" s="31">
        <f>'[1]Publikime AL'!F160</f>
        <v>772.99497425000004</v>
      </c>
      <c r="G85" s="25"/>
      <c r="I85" s="6"/>
    </row>
    <row r="86" spans="1:9" x14ac:dyDescent="0.25">
      <c r="A86" s="4"/>
      <c r="B86" s="25"/>
      <c r="C86" s="30">
        <v>2</v>
      </c>
      <c r="D86" s="31">
        <f>'[1]Publikime AL'!D161</f>
        <v>997.81606031000013</v>
      </c>
      <c r="E86" s="31">
        <f>'[1]Publikime AL'!E161</f>
        <v>309.50342432000014</v>
      </c>
      <c r="F86" s="31">
        <f>'[1]Publikime AL'!F161</f>
        <v>688.31263598999999</v>
      </c>
      <c r="G86" s="25"/>
      <c r="I86" s="6"/>
    </row>
    <row r="87" spans="1:9" x14ac:dyDescent="0.25">
      <c r="A87" s="4"/>
      <c r="B87" s="25"/>
      <c r="C87" s="30">
        <v>3</v>
      </c>
      <c r="D87" s="31">
        <f>'[1]Publikime AL'!D162</f>
        <v>955.51543916999958</v>
      </c>
      <c r="E87" s="31">
        <f>'[1]Publikime AL'!E162</f>
        <v>318.18398611000009</v>
      </c>
      <c r="F87" s="31">
        <f>'[1]Publikime AL'!F162</f>
        <v>637.33145305999949</v>
      </c>
      <c r="G87" s="25"/>
      <c r="I87" s="6"/>
    </row>
    <row r="88" spans="1:9" x14ac:dyDescent="0.25">
      <c r="A88" s="4"/>
      <c r="B88" s="25"/>
      <c r="C88" s="30">
        <v>4</v>
      </c>
      <c r="D88" s="31">
        <f>'[1]Publikime AL'!D163</f>
        <v>933.16261955999983</v>
      </c>
      <c r="E88" s="31">
        <f>'[1]Publikime AL'!E163</f>
        <v>314.3403181000001</v>
      </c>
      <c r="F88" s="31">
        <f>'[1]Publikime AL'!F163</f>
        <v>618.82230145999972</v>
      </c>
      <c r="G88" s="25"/>
      <c r="I88" s="6"/>
    </row>
    <row r="89" spans="1:9" x14ac:dyDescent="0.25">
      <c r="A89" s="4"/>
      <c r="B89" s="25"/>
      <c r="C89" s="30">
        <v>5</v>
      </c>
      <c r="D89" s="31">
        <f>'[1]Publikime AL'!D164</f>
        <v>891.40807342999983</v>
      </c>
      <c r="E89" s="31">
        <f>'[1]Publikime AL'!E164</f>
        <v>268.32913846000002</v>
      </c>
      <c r="F89" s="31">
        <f>'[1]Publikime AL'!F164</f>
        <v>623.07893496999986</v>
      </c>
      <c r="G89" s="25"/>
      <c r="I89" s="6"/>
    </row>
    <row r="90" spans="1:9" x14ac:dyDescent="0.25">
      <c r="A90" s="4"/>
      <c r="B90" s="25"/>
      <c r="C90" s="30">
        <v>6</v>
      </c>
      <c r="D90" s="31">
        <f>'[1]Publikime AL'!D165</f>
        <v>952.3578323600002</v>
      </c>
      <c r="E90" s="31">
        <f>'[1]Publikime AL'!E165</f>
        <v>279.67877799999997</v>
      </c>
      <c r="F90" s="31">
        <f>'[1]Publikime AL'!F165</f>
        <v>672.67905436000024</v>
      </c>
      <c r="G90" s="25"/>
      <c r="I90" s="6"/>
    </row>
    <row r="91" spans="1:9" x14ac:dyDescent="0.25">
      <c r="A91" s="4"/>
      <c r="B91" s="25"/>
      <c r="C91" s="30">
        <v>7</v>
      </c>
      <c r="D91" s="31">
        <f>'[1]Publikime AL'!D166</f>
        <v>1181.4938633999998</v>
      </c>
      <c r="E91" s="31">
        <f>'[1]Publikime AL'!E166</f>
        <v>323.51868333999994</v>
      </c>
      <c r="F91" s="31">
        <f>'[1]Publikime AL'!F166</f>
        <v>857.97518005999984</v>
      </c>
      <c r="G91" s="25"/>
      <c r="I91" s="6"/>
    </row>
    <row r="92" spans="1:9" x14ac:dyDescent="0.25">
      <c r="A92" s="4"/>
      <c r="B92" s="25"/>
      <c r="C92" s="30">
        <v>8</v>
      </c>
      <c r="D92" s="31">
        <f>'[1]Publikime AL'!D167</f>
        <v>1430.2897633799994</v>
      </c>
      <c r="E92" s="31">
        <f>'[1]Publikime AL'!E167</f>
        <v>293.09246482999993</v>
      </c>
      <c r="F92" s="31">
        <f>'[1]Publikime AL'!F167</f>
        <v>1137.1972985499995</v>
      </c>
      <c r="G92" s="25"/>
      <c r="I92" s="6"/>
    </row>
    <row r="93" spans="1:9" x14ac:dyDescent="0.25">
      <c r="A93" s="4"/>
      <c r="B93" s="25"/>
      <c r="C93" s="30">
        <v>9</v>
      </c>
      <c r="D93" s="31">
        <f>'[1]Publikime AL'!D168</f>
        <v>1691.4871204900003</v>
      </c>
      <c r="E93" s="31">
        <f>'[1]Publikime AL'!E168</f>
        <v>386.65402849000009</v>
      </c>
      <c r="F93" s="31">
        <f>'[1]Publikime AL'!F168</f>
        <v>1304.8330920000003</v>
      </c>
      <c r="G93" s="25"/>
      <c r="I93" s="6"/>
    </row>
    <row r="94" spans="1:9" x14ac:dyDescent="0.25">
      <c r="A94" s="4"/>
      <c r="B94" s="25"/>
      <c r="C94" s="30">
        <v>10</v>
      </c>
      <c r="D94" s="31">
        <f>'[1]Publikime AL'!D169</f>
        <v>1851.7418659500004</v>
      </c>
      <c r="E94" s="31">
        <f>'[1]Publikime AL'!E169</f>
        <v>482.49066947</v>
      </c>
      <c r="F94" s="31">
        <f>'[1]Publikime AL'!F169</f>
        <v>1369.2511964800003</v>
      </c>
      <c r="G94" s="25"/>
      <c r="I94" s="6"/>
    </row>
    <row r="95" spans="1:9" x14ac:dyDescent="0.25">
      <c r="A95" s="4"/>
      <c r="B95" s="25"/>
      <c r="C95" s="30">
        <v>11</v>
      </c>
      <c r="D95" s="31">
        <f>'[1]Publikime AL'!D170</f>
        <v>1884.7693842400004</v>
      </c>
      <c r="E95" s="31">
        <f>'[1]Publikime AL'!E170</f>
        <v>509.83272137000006</v>
      </c>
      <c r="F95" s="31">
        <f>'[1]Publikime AL'!F170</f>
        <v>1374.9366628700004</v>
      </c>
      <c r="G95" s="25"/>
      <c r="I95" s="6"/>
    </row>
    <row r="96" spans="1:9" x14ac:dyDescent="0.25">
      <c r="A96" s="4"/>
      <c r="B96" s="25"/>
      <c r="C96" s="30">
        <v>12</v>
      </c>
      <c r="D96" s="31">
        <f>'[1]Publikime AL'!D171</f>
        <v>1883.0220644099995</v>
      </c>
      <c r="E96" s="31">
        <f>'[1]Publikime AL'!E171</f>
        <v>536.18779267000002</v>
      </c>
      <c r="F96" s="31">
        <f>'[1]Publikime AL'!F171</f>
        <v>1346.8342717399996</v>
      </c>
      <c r="G96" s="25"/>
      <c r="I96" s="6"/>
    </row>
    <row r="97" spans="1:9" x14ac:dyDescent="0.25">
      <c r="A97" s="4"/>
      <c r="B97" s="25"/>
      <c r="C97" s="30">
        <v>13</v>
      </c>
      <c r="D97" s="31">
        <f>'[1]Publikime AL'!D172</f>
        <v>1870.3929610699997</v>
      </c>
      <c r="E97" s="31">
        <f>'[1]Publikime AL'!E172</f>
        <v>474.08959480000004</v>
      </c>
      <c r="F97" s="31">
        <f>'[1]Publikime AL'!F172</f>
        <v>1396.3033662699997</v>
      </c>
      <c r="G97" s="25"/>
      <c r="I97" s="6"/>
    </row>
    <row r="98" spans="1:9" x14ac:dyDescent="0.25">
      <c r="A98" s="4"/>
      <c r="B98" s="25"/>
      <c r="C98" s="30">
        <v>14</v>
      </c>
      <c r="D98" s="31">
        <f>'[1]Publikime AL'!D173</f>
        <v>1979.4816161100002</v>
      </c>
      <c r="E98" s="31">
        <f>'[1]Publikime AL'!E173</f>
        <v>543.12123639000015</v>
      </c>
      <c r="F98" s="31">
        <f>'[1]Publikime AL'!F173</f>
        <v>1436.3603797200001</v>
      </c>
      <c r="G98" s="25"/>
      <c r="I98" s="6"/>
    </row>
    <row r="99" spans="1:9" x14ac:dyDescent="0.25">
      <c r="A99" s="4"/>
      <c r="B99" s="25"/>
      <c r="C99" s="30">
        <v>15</v>
      </c>
      <c r="D99" s="31">
        <f>'[1]Publikime AL'!D174</f>
        <v>2021.3570828299994</v>
      </c>
      <c r="E99" s="31">
        <f>'[1]Publikime AL'!E174</f>
        <v>555.95122168000012</v>
      </c>
      <c r="F99" s="31">
        <f>'[1]Publikime AL'!F174</f>
        <v>1465.4058611499993</v>
      </c>
      <c r="G99" s="25"/>
      <c r="I99" s="6"/>
    </row>
    <row r="100" spans="1:9" x14ac:dyDescent="0.25">
      <c r="A100" s="4"/>
      <c r="B100" s="25"/>
      <c r="C100" s="30">
        <v>16</v>
      </c>
      <c r="D100" s="31">
        <f>'[1]Publikime AL'!D175</f>
        <v>2145.8426353199998</v>
      </c>
      <c r="E100" s="31">
        <f>'[1]Publikime AL'!E175</f>
        <v>657.62775785000008</v>
      </c>
      <c r="F100" s="31">
        <f>'[1]Publikime AL'!F175</f>
        <v>1488.2148774699997</v>
      </c>
      <c r="G100" s="25"/>
      <c r="I100" s="6"/>
    </row>
    <row r="101" spans="1:9" x14ac:dyDescent="0.25">
      <c r="A101" s="4"/>
      <c r="B101" s="25"/>
      <c r="C101" s="30">
        <v>17</v>
      </c>
      <c r="D101" s="31">
        <f>'[1]Publikime AL'!D176</f>
        <v>2164.4760916599989</v>
      </c>
      <c r="E101" s="31">
        <f>'[1]Publikime AL'!E176</f>
        <v>618.44979205999994</v>
      </c>
      <c r="F101" s="31">
        <f>'[1]Publikime AL'!F176</f>
        <v>1546.026299599999</v>
      </c>
      <c r="G101" s="25"/>
      <c r="I101" s="6"/>
    </row>
    <row r="102" spans="1:9" x14ac:dyDescent="0.25">
      <c r="A102" s="4"/>
      <c r="B102" s="25"/>
      <c r="C102" s="30">
        <v>18</v>
      </c>
      <c r="D102" s="31">
        <f>'[1]Publikime AL'!D177</f>
        <v>2211.2796281800006</v>
      </c>
      <c r="E102" s="31">
        <f>'[1]Publikime AL'!E177</f>
        <v>591.80946509</v>
      </c>
      <c r="F102" s="31">
        <f>'[1]Publikime AL'!F177</f>
        <v>1619.4701630900006</v>
      </c>
      <c r="G102" s="25"/>
      <c r="I102" s="6"/>
    </row>
    <row r="103" spans="1:9" x14ac:dyDescent="0.25">
      <c r="A103" s="4"/>
      <c r="B103" s="25"/>
      <c r="C103" s="30">
        <v>19</v>
      </c>
      <c r="D103" s="31">
        <f>'[1]Publikime AL'!D178</f>
        <v>2213.0533524099988</v>
      </c>
      <c r="E103" s="31">
        <f>'[1]Publikime AL'!E178</f>
        <v>594.86802136000006</v>
      </c>
      <c r="F103" s="31">
        <f>'[1]Publikime AL'!F178</f>
        <v>1618.1853310499987</v>
      </c>
      <c r="G103" s="25"/>
      <c r="I103" s="6"/>
    </row>
    <row r="104" spans="1:9" x14ac:dyDescent="0.25">
      <c r="A104" s="4"/>
      <c r="B104" s="25"/>
      <c r="C104" s="30">
        <v>20</v>
      </c>
      <c r="D104" s="31">
        <f>'[1]Publikime AL'!D179</f>
        <v>2211.2829542000009</v>
      </c>
      <c r="E104" s="31">
        <f>'[1]Publikime AL'!E179</f>
        <v>599.22724219000008</v>
      </c>
      <c r="F104" s="31">
        <f>'[1]Publikime AL'!F179</f>
        <v>1612.0557120100007</v>
      </c>
      <c r="G104" s="25"/>
      <c r="I104" s="6"/>
    </row>
    <row r="105" spans="1:9" x14ac:dyDescent="0.25">
      <c r="A105" s="4"/>
      <c r="B105" s="25"/>
      <c r="C105" s="30">
        <v>21</v>
      </c>
      <c r="D105" s="31">
        <f>'[1]Publikime AL'!D180</f>
        <v>2171.0326316499995</v>
      </c>
      <c r="E105" s="31">
        <f>'[1]Publikime AL'!E180</f>
        <v>597.37520428999994</v>
      </c>
      <c r="F105" s="31">
        <f>'[1]Publikime AL'!F180</f>
        <v>1573.6574273599995</v>
      </c>
      <c r="G105" s="25"/>
      <c r="I105" s="6"/>
    </row>
    <row r="106" spans="1:9" x14ac:dyDescent="0.25">
      <c r="A106" s="4"/>
      <c r="B106" s="25"/>
      <c r="C106" s="30">
        <v>22</v>
      </c>
      <c r="D106" s="31">
        <f>'[1]Publikime AL'!D181</f>
        <v>2080.8046342600005</v>
      </c>
      <c r="E106" s="31">
        <f>'[1]Publikime AL'!E181</f>
        <v>615.95521452000003</v>
      </c>
      <c r="F106" s="31">
        <f>'[1]Publikime AL'!F181</f>
        <v>1464.8494197400005</v>
      </c>
      <c r="G106" s="25"/>
      <c r="I106" s="6"/>
    </row>
    <row r="107" spans="1:9" x14ac:dyDescent="0.25">
      <c r="A107" s="4"/>
      <c r="B107" s="25"/>
      <c r="C107" s="30">
        <v>23</v>
      </c>
      <c r="D107" s="31">
        <f>'[1]Publikime AL'!D182</f>
        <v>1985.9954380499996</v>
      </c>
      <c r="E107" s="31">
        <f>'[1]Publikime AL'!E182</f>
        <v>705.49987693000003</v>
      </c>
      <c r="F107" s="31">
        <f>'[1]Publikime AL'!F182</f>
        <v>1280.4955611199996</v>
      </c>
      <c r="G107" s="25"/>
      <c r="I107" s="6"/>
    </row>
    <row r="108" spans="1:9" x14ac:dyDescent="0.25">
      <c r="A108" s="4"/>
      <c r="B108" s="25"/>
      <c r="C108" s="32">
        <v>24</v>
      </c>
      <c r="D108" s="31">
        <f>'[1]Publikime AL'!D183</f>
        <v>1537.4356521700004</v>
      </c>
      <c r="E108" s="31">
        <f>'[1]Publikime AL'!E183</f>
        <v>493.78005402999992</v>
      </c>
      <c r="F108" s="31">
        <f>'[1]Publikime AL'!F183</f>
        <v>1043.6555981400004</v>
      </c>
      <c r="G108" s="25"/>
      <c r="I108" s="6"/>
    </row>
    <row r="109" spans="1:9" ht="15.75" thickBot="1" x14ac:dyDescent="0.3">
      <c r="A109" s="4"/>
      <c r="B109" s="25"/>
      <c r="C109" s="25"/>
      <c r="D109" s="25"/>
      <c r="E109" s="25"/>
      <c r="F109" s="25"/>
      <c r="G109" s="25"/>
      <c r="I109" s="6"/>
    </row>
    <row r="110" spans="1:9" ht="15.75" customHeight="1" thickBot="1" x14ac:dyDescent="0.3">
      <c r="A110" s="2" t="s">
        <v>148</v>
      </c>
      <c r="B110" s="171" t="s">
        <v>149</v>
      </c>
      <c r="C110" s="172"/>
      <c r="D110" s="172"/>
      <c r="E110" s="172"/>
      <c r="F110" s="172"/>
      <c r="G110" s="172"/>
      <c r="H110" s="172"/>
      <c r="I110" s="173"/>
    </row>
    <row r="111" spans="1:9" x14ac:dyDescent="0.25">
      <c r="A111" s="4"/>
      <c r="I111" s="6"/>
    </row>
    <row r="112" spans="1:9" x14ac:dyDescent="0.25">
      <c r="A112" s="4"/>
      <c r="B112" s="35" t="s">
        <v>150</v>
      </c>
      <c r="C112" s="36" t="s">
        <v>151</v>
      </c>
      <c r="D112" s="36" t="s">
        <v>152</v>
      </c>
      <c r="E112" s="36" t="s">
        <v>153</v>
      </c>
      <c r="F112" s="36" t="s">
        <v>154</v>
      </c>
      <c r="G112" s="37" t="s">
        <v>155</v>
      </c>
      <c r="I112" s="6"/>
    </row>
    <row r="113" spans="1:9" x14ac:dyDescent="0.25">
      <c r="A113" s="4"/>
      <c r="B113" s="38" t="s">
        <v>38</v>
      </c>
      <c r="C113" s="39">
        <v>45775</v>
      </c>
      <c r="D113" s="39">
        <v>45776</v>
      </c>
      <c r="E113" s="12"/>
      <c r="F113" s="12"/>
      <c r="G113" s="12" t="s">
        <v>156</v>
      </c>
      <c r="I113" s="6"/>
    </row>
    <row r="114" spans="1:9" x14ac:dyDescent="0.25">
      <c r="A114" s="4"/>
      <c r="B114" s="110" t="s">
        <v>38</v>
      </c>
      <c r="C114" s="111">
        <v>45958</v>
      </c>
      <c r="D114" s="111">
        <v>45959</v>
      </c>
      <c r="E114" s="112"/>
      <c r="F114" s="112"/>
      <c r="G114" s="12" t="s">
        <v>156</v>
      </c>
      <c r="I114" s="6"/>
    </row>
    <row r="115" spans="1:9" x14ac:dyDescent="0.25">
      <c r="A115" s="4"/>
      <c r="B115" s="110" t="s">
        <v>271</v>
      </c>
      <c r="C115" s="111">
        <v>45726</v>
      </c>
      <c r="D115" s="111">
        <v>45728</v>
      </c>
      <c r="E115" s="112"/>
      <c r="F115" s="112"/>
      <c r="G115" s="12" t="s">
        <v>156</v>
      </c>
      <c r="I115" s="6"/>
    </row>
    <row r="116" spans="1:9" x14ac:dyDescent="0.25">
      <c r="A116" s="4"/>
      <c r="B116" s="110" t="s">
        <v>272</v>
      </c>
      <c r="C116" s="111">
        <v>45783</v>
      </c>
      <c r="D116" s="111">
        <v>45785</v>
      </c>
      <c r="E116" s="112"/>
      <c r="F116" s="112"/>
      <c r="G116" s="12" t="s">
        <v>156</v>
      </c>
      <c r="I116" s="6"/>
    </row>
    <row r="117" spans="1:9" ht="18" customHeight="1" x14ac:dyDescent="0.25">
      <c r="A117" s="4"/>
      <c r="B117" s="110" t="s">
        <v>272</v>
      </c>
      <c r="C117" s="111">
        <v>45960</v>
      </c>
      <c r="D117" s="111">
        <v>45961</v>
      </c>
      <c r="E117" s="112"/>
      <c r="F117" s="112"/>
      <c r="G117" s="12" t="s">
        <v>156</v>
      </c>
      <c r="I117" s="6"/>
    </row>
    <row r="118" spans="1:9" ht="18.75" customHeight="1" x14ac:dyDescent="0.25">
      <c r="A118" s="4"/>
      <c r="B118" s="110" t="s">
        <v>273</v>
      </c>
      <c r="C118" s="111">
        <v>45936</v>
      </c>
      <c r="D118" s="111">
        <v>45942</v>
      </c>
      <c r="E118" s="112"/>
      <c r="F118" s="112"/>
      <c r="G118" s="12" t="s">
        <v>156</v>
      </c>
      <c r="I118" s="6"/>
    </row>
    <row r="119" spans="1:9" ht="20.25" customHeight="1" x14ac:dyDescent="0.25">
      <c r="A119" s="4"/>
      <c r="B119" s="110" t="s">
        <v>36</v>
      </c>
      <c r="C119" s="111">
        <v>45929</v>
      </c>
      <c r="D119" s="111">
        <v>45948</v>
      </c>
      <c r="E119" s="112"/>
      <c r="F119" s="112"/>
      <c r="G119" s="12" t="s">
        <v>156</v>
      </c>
      <c r="I119" s="6"/>
    </row>
    <row r="120" spans="1:9" ht="21" customHeight="1" x14ac:dyDescent="0.25">
      <c r="A120" s="4"/>
      <c r="C120" s="122"/>
      <c r="D120" s="122"/>
      <c r="E120" s="123"/>
      <c r="F120" s="123"/>
      <c r="G120" s="121"/>
      <c r="I120" s="6"/>
    </row>
    <row r="121" spans="1:9" x14ac:dyDescent="0.25">
      <c r="A121" s="4"/>
      <c r="I121" s="6"/>
    </row>
    <row r="122" spans="1:9" ht="15.75" thickBot="1" x14ac:dyDescent="0.3">
      <c r="A122" s="4"/>
      <c r="I122" s="6"/>
    </row>
    <row r="123" spans="1:9" ht="15.75" customHeight="1" thickBot="1" x14ac:dyDescent="0.3">
      <c r="A123" s="40" t="s">
        <v>157</v>
      </c>
      <c r="B123" s="171" t="s">
        <v>158</v>
      </c>
      <c r="C123" s="172"/>
      <c r="D123" s="172"/>
      <c r="E123" s="172"/>
      <c r="F123" s="172"/>
      <c r="G123" s="172"/>
      <c r="H123" s="172"/>
      <c r="I123" s="173"/>
    </row>
    <row r="124" spans="1:9" x14ac:dyDescent="0.25">
      <c r="A124" s="4"/>
      <c r="I124" s="6"/>
    </row>
    <row r="125" spans="1:9" ht="38.25" customHeight="1" x14ac:dyDescent="0.25">
      <c r="A125" s="41"/>
      <c r="B125" s="35" t="s">
        <v>150</v>
      </c>
      <c r="C125" s="36" t="s">
        <v>151</v>
      </c>
      <c r="D125" s="36" t="s">
        <v>152</v>
      </c>
      <c r="E125" s="36" t="s">
        <v>153</v>
      </c>
      <c r="F125" s="36" t="s">
        <v>154</v>
      </c>
      <c r="G125" s="37" t="s">
        <v>155</v>
      </c>
      <c r="I125" s="6"/>
    </row>
    <row r="126" spans="1:9" x14ac:dyDescent="0.25">
      <c r="A126" s="41"/>
      <c r="B126" s="17" t="str">
        <f>[1]!Table79[Elementi]</f>
        <v>N/a</v>
      </c>
      <c r="C126" s="17" t="str">
        <f>[1]!Table79[Fillimi]</f>
        <v>N/a</v>
      </c>
      <c r="D126" s="17" t="str">
        <f>[1]!Table79[Perfundimi]</f>
        <v>N/a</v>
      </c>
      <c r="E126" s="17" t="str">
        <f>[1]!Table79[Vendndoshja]</f>
        <v>N/a</v>
      </c>
      <c r="F126" s="17" t="str">
        <f>[1]!Table79[Impakti ne kapacitetin kufitar]</f>
        <v>N/a</v>
      </c>
      <c r="G126" s="17" t="str">
        <f>[1]!Table79[Arsyeja]</f>
        <v>N/a</v>
      </c>
      <c r="I126" s="6"/>
    </row>
    <row r="127" spans="1:9" ht="15.75" thickBot="1" x14ac:dyDescent="0.3">
      <c r="A127" s="4"/>
      <c r="I127" s="6"/>
    </row>
    <row r="128" spans="1:9" ht="15.75" customHeight="1" thickBot="1" x14ac:dyDescent="0.3">
      <c r="A128" s="43" t="s">
        <v>159</v>
      </c>
      <c r="B128" s="171" t="s">
        <v>160</v>
      </c>
      <c r="C128" s="172"/>
      <c r="D128" s="172"/>
      <c r="E128" s="172"/>
      <c r="F128" s="172"/>
      <c r="G128" s="173"/>
      <c r="H128" s="177" t="s">
        <v>28</v>
      </c>
      <c r="I128" s="178"/>
    </row>
    <row r="129" spans="1:9" ht="15.75" thickBot="1" x14ac:dyDescent="0.3">
      <c r="A129" s="4"/>
      <c r="I129" s="6"/>
    </row>
    <row r="130" spans="1:9" ht="15.75" customHeight="1" thickBot="1" x14ac:dyDescent="0.3">
      <c r="A130" s="2" t="s">
        <v>161</v>
      </c>
      <c r="B130" s="171" t="s">
        <v>162</v>
      </c>
      <c r="C130" s="172"/>
      <c r="D130" s="172"/>
      <c r="E130" s="172"/>
      <c r="F130" s="172"/>
      <c r="G130" s="173"/>
      <c r="H130" s="177" t="s">
        <v>28</v>
      </c>
      <c r="I130" s="178"/>
    </row>
    <row r="131" spans="1:9" ht="15.75" thickBot="1" x14ac:dyDescent="0.3">
      <c r="A131" s="4"/>
      <c r="I131" s="6"/>
    </row>
    <row r="132" spans="1:9" ht="15.75" customHeight="1" thickBot="1" x14ac:dyDescent="0.3">
      <c r="A132" s="2" t="s">
        <v>163</v>
      </c>
      <c r="B132" s="168" t="s">
        <v>164</v>
      </c>
      <c r="C132" s="169"/>
      <c r="D132" s="169"/>
      <c r="E132" s="169"/>
      <c r="F132" s="169"/>
      <c r="G132" s="169"/>
      <c r="H132" s="169"/>
      <c r="I132" s="170"/>
    </row>
    <row r="133" spans="1:9" x14ac:dyDescent="0.25">
      <c r="A133" s="4"/>
      <c r="I133" s="6"/>
    </row>
    <row r="134" spans="1:9" ht="29.25" customHeight="1" x14ac:dyDescent="0.25">
      <c r="A134" s="4"/>
      <c r="B134" s="44" t="s">
        <v>150</v>
      </c>
      <c r="C134" s="45" t="s">
        <v>153</v>
      </c>
      <c r="D134" s="45" t="s">
        <v>165</v>
      </c>
      <c r="E134" s="45" t="s">
        <v>166</v>
      </c>
      <c r="F134" s="45" t="s">
        <v>155</v>
      </c>
      <c r="G134" s="46" t="s">
        <v>167</v>
      </c>
      <c r="I134" s="6"/>
    </row>
    <row r="135" spans="1:9" x14ac:dyDescent="0.25">
      <c r="A135" s="4"/>
      <c r="B135" s="47">
        <f>[1]!Table9[Elementi]</f>
        <v>0</v>
      </c>
      <c r="C135" s="47">
        <f>[1]!Table9[Vendndodhja]</f>
        <v>0</v>
      </c>
      <c r="D135" s="47">
        <f>[1]!Table9[Kapaciteti I instaluar(MWh)]</f>
        <v>0</v>
      </c>
      <c r="E135" s="47">
        <f>[1]!Table9[Lloji gjenerimit]</f>
        <v>0</v>
      </c>
      <c r="F135" s="47">
        <f>[1]!Table9[Arsyeja]</f>
        <v>0</v>
      </c>
      <c r="G135" s="47">
        <f>[1]!Table9[Periudha]</f>
        <v>0</v>
      </c>
      <c r="I135" s="6"/>
    </row>
    <row r="136" spans="1:9" ht="15.75" thickBot="1" x14ac:dyDescent="0.3">
      <c r="A136" s="13"/>
      <c r="B136" s="14"/>
      <c r="C136" s="14"/>
      <c r="D136" s="14"/>
      <c r="E136" s="14"/>
      <c r="F136" s="14"/>
      <c r="G136" s="14"/>
      <c r="H136" s="15"/>
      <c r="I136" s="16"/>
    </row>
    <row r="137" spans="1:9" ht="15.75" customHeight="1" thickBot="1" x14ac:dyDescent="0.3">
      <c r="A137" s="43" t="s">
        <v>168</v>
      </c>
      <c r="B137" s="168" t="s">
        <v>169</v>
      </c>
      <c r="C137" s="169"/>
      <c r="D137" s="169"/>
      <c r="E137" s="169"/>
      <c r="F137" s="169"/>
      <c r="G137" s="169"/>
      <c r="H137" s="169"/>
      <c r="I137" s="170"/>
    </row>
    <row r="138" spans="1:9" x14ac:dyDescent="0.25">
      <c r="A138" s="4"/>
      <c r="I138" s="6"/>
    </row>
    <row r="139" spans="1:9" ht="30" x14ac:dyDescent="0.25">
      <c r="A139" s="4"/>
      <c r="B139" s="44" t="s">
        <v>13</v>
      </c>
      <c r="C139" s="45" t="s">
        <v>14</v>
      </c>
      <c r="D139" s="45" t="s">
        <v>16</v>
      </c>
      <c r="E139" s="45" t="s">
        <v>17</v>
      </c>
      <c r="F139" s="45" t="s">
        <v>15</v>
      </c>
      <c r="G139" s="46" t="s">
        <v>18</v>
      </c>
      <c r="I139" s="6"/>
    </row>
    <row r="140" spans="1:9" x14ac:dyDescent="0.25">
      <c r="A140" s="4"/>
      <c r="B140" s="47" t="str">
        <f>[1]!Table911[Elementi]</f>
        <v>N/a</v>
      </c>
      <c r="C140" s="47" t="str">
        <f>[1]!Table911[Vendndodhja]</f>
        <v>N/a</v>
      </c>
      <c r="D140" s="47" t="str">
        <f>[1]!Table911[Kapaciteti I instaluar(MWh)]</f>
        <v>N/a</v>
      </c>
      <c r="E140" s="47" t="str">
        <f>[1]!Table911[Lloji gjenerimit]</f>
        <v>N/a</v>
      </c>
      <c r="F140" s="47" t="str">
        <f>[1]!Table911[Arsyeja]</f>
        <v>N/a</v>
      </c>
      <c r="G140" s="47" t="str">
        <f>[1]!Table911[Periudha]</f>
        <v>N/a</v>
      </c>
      <c r="I140" s="6"/>
    </row>
    <row r="141" spans="1:9" ht="15.75" thickBot="1" x14ac:dyDescent="0.3">
      <c r="A141" s="4"/>
      <c r="I141" s="6"/>
    </row>
    <row r="142" spans="1:9" ht="18" customHeight="1" thickBot="1" x14ac:dyDescent="0.3">
      <c r="A142" s="43" t="s">
        <v>170</v>
      </c>
      <c r="B142" s="168" t="s">
        <v>171</v>
      </c>
      <c r="C142" s="169"/>
      <c r="D142" s="169"/>
      <c r="E142" s="169"/>
      <c r="F142" s="169"/>
      <c r="G142" s="169"/>
      <c r="H142" s="169"/>
      <c r="I142" s="170"/>
    </row>
    <row r="143" spans="1:9" x14ac:dyDescent="0.25">
      <c r="A143" s="4"/>
      <c r="I143" s="6"/>
    </row>
    <row r="144" spans="1:9" ht="30" x14ac:dyDescent="0.25">
      <c r="A144" s="4"/>
      <c r="B144" s="44" t="s">
        <v>150</v>
      </c>
      <c r="C144" s="45" t="s">
        <v>153</v>
      </c>
      <c r="D144" s="45" t="s">
        <v>165</v>
      </c>
      <c r="E144" s="45" t="s">
        <v>166</v>
      </c>
      <c r="F144" s="45" t="s">
        <v>155</v>
      </c>
      <c r="G144" s="46" t="s">
        <v>167</v>
      </c>
      <c r="I144" s="6"/>
    </row>
    <row r="145" spans="1:9" x14ac:dyDescent="0.25">
      <c r="A145" s="4"/>
      <c r="B145" s="48" t="s">
        <v>174</v>
      </c>
      <c r="C145" s="48" t="s">
        <v>19</v>
      </c>
      <c r="D145" s="48">
        <v>125</v>
      </c>
      <c r="E145" s="48" t="s">
        <v>20</v>
      </c>
      <c r="F145" s="120" t="s">
        <v>173</v>
      </c>
      <c r="G145" s="48" t="s">
        <v>260</v>
      </c>
      <c r="I145" s="6"/>
    </row>
    <row r="146" spans="1:9" x14ac:dyDescent="0.25">
      <c r="A146" s="4"/>
      <c r="B146" s="48" t="s">
        <v>264</v>
      </c>
      <c r="C146" s="48" t="s">
        <v>19</v>
      </c>
      <c r="D146" s="48">
        <v>125</v>
      </c>
      <c r="E146" s="48" t="s">
        <v>20</v>
      </c>
      <c r="F146" s="120" t="s">
        <v>173</v>
      </c>
      <c r="G146" s="48" t="s">
        <v>261</v>
      </c>
      <c r="I146" s="6"/>
    </row>
    <row r="147" spans="1:9" ht="15.75" customHeight="1" x14ac:dyDescent="0.25">
      <c r="A147" s="4"/>
      <c r="B147" s="48" t="s">
        <v>172</v>
      </c>
      <c r="C147" s="48" t="s">
        <v>21</v>
      </c>
      <c r="D147" s="48">
        <v>150</v>
      </c>
      <c r="E147" s="48" t="s">
        <v>20</v>
      </c>
      <c r="F147" s="120" t="s">
        <v>173</v>
      </c>
      <c r="G147" s="48" t="s">
        <v>262</v>
      </c>
      <c r="I147" s="6"/>
    </row>
    <row r="148" spans="1:9" x14ac:dyDescent="0.25">
      <c r="A148" s="4"/>
      <c r="B148" s="48" t="s">
        <v>175</v>
      </c>
      <c r="C148" s="48" t="s">
        <v>21</v>
      </c>
      <c r="D148" s="48">
        <v>150</v>
      </c>
      <c r="E148" s="48" t="s">
        <v>20</v>
      </c>
      <c r="F148" s="120" t="s">
        <v>173</v>
      </c>
      <c r="G148" s="48" t="s">
        <v>263</v>
      </c>
      <c r="I148" s="6"/>
    </row>
    <row r="149" spans="1:9" ht="15.75" thickBot="1" x14ac:dyDescent="0.3">
      <c r="A149" s="4"/>
      <c r="I149" s="6"/>
    </row>
    <row r="150" spans="1:9" ht="15.75" thickBot="1" x14ac:dyDescent="0.3">
      <c r="A150" s="2" t="s">
        <v>176</v>
      </c>
      <c r="B150" s="168" t="s">
        <v>177</v>
      </c>
      <c r="C150" s="169"/>
      <c r="D150" s="169"/>
      <c r="E150" s="169"/>
      <c r="F150" s="169"/>
      <c r="G150" s="169"/>
      <c r="H150" s="169"/>
      <c r="I150" s="170"/>
    </row>
    <row r="151" spans="1:9" x14ac:dyDescent="0.25">
      <c r="A151" s="4"/>
      <c r="I151" s="6"/>
    </row>
    <row r="152" spans="1:9" ht="15.75" customHeight="1" x14ac:dyDescent="0.25">
      <c r="A152" s="4"/>
      <c r="B152" s="44" t="s">
        <v>150</v>
      </c>
      <c r="C152" s="45" t="s">
        <v>153</v>
      </c>
      <c r="D152" s="45" t="s">
        <v>165</v>
      </c>
      <c r="E152" s="45" t="s">
        <v>166</v>
      </c>
      <c r="F152" s="45" t="s">
        <v>155</v>
      </c>
      <c r="G152" s="46" t="s">
        <v>167</v>
      </c>
      <c r="I152" s="6"/>
    </row>
    <row r="153" spans="1:9" x14ac:dyDescent="0.25">
      <c r="A153" s="4"/>
      <c r="B153" s="47" t="str">
        <f>[1]!Table9111213[Elementi]</f>
        <v>N/a</v>
      </c>
      <c r="C153" s="47" t="str">
        <f>[1]!Table9111213[Vendndodhja]</f>
        <v>N/a</v>
      </c>
      <c r="D153" s="47" t="str">
        <f>[1]!Table9111213[Kapaciteti I instaluar(MWh)]</f>
        <v>N/a</v>
      </c>
      <c r="E153" s="47" t="str">
        <f>[1]!Table9111213[Lloji gjenerimit]</f>
        <v>N/a</v>
      </c>
      <c r="F153" s="47" t="str">
        <f>[1]!Table9111213[Arsyeja]</f>
        <v>N/a</v>
      </c>
      <c r="G153" s="47" t="str">
        <f>[1]!Table9111213[Periudha]</f>
        <v>N/a</v>
      </c>
      <c r="I153" s="6"/>
    </row>
    <row r="154" spans="1:9" ht="15.75" thickBot="1" x14ac:dyDescent="0.3">
      <c r="A154" s="4"/>
      <c r="I154" s="6"/>
    </row>
    <row r="155" spans="1:9" ht="15.75" customHeight="1" thickBot="1" x14ac:dyDescent="0.3">
      <c r="A155" s="2" t="s">
        <v>178</v>
      </c>
      <c r="B155" s="168" t="s">
        <v>179</v>
      </c>
      <c r="C155" s="169"/>
      <c r="D155" s="169"/>
      <c r="E155" s="169"/>
      <c r="F155" s="169"/>
      <c r="G155" s="169"/>
      <c r="H155" s="169"/>
      <c r="I155" s="170"/>
    </row>
    <row r="156" spans="1:9" ht="15.75" customHeight="1" x14ac:dyDescent="0.25">
      <c r="A156" s="4"/>
      <c r="I156" s="6"/>
    </row>
    <row r="157" spans="1:9" x14ac:dyDescent="0.25">
      <c r="A157" s="4"/>
      <c r="C157" s="113" t="s">
        <v>180</v>
      </c>
      <c r="D157" s="113" t="s">
        <v>181</v>
      </c>
      <c r="E157" s="69" t="s">
        <v>22</v>
      </c>
      <c r="G157" s="5"/>
      <c r="I157" s="22"/>
    </row>
    <row r="158" spans="1:9" x14ac:dyDescent="0.25">
      <c r="A158" s="4"/>
      <c r="C158" s="17" t="s">
        <v>23</v>
      </c>
      <c r="D158" s="18" t="s">
        <v>24</v>
      </c>
      <c r="E158" s="114">
        <f>'[1]Publikime AL'!E261</f>
        <v>200</v>
      </c>
      <c r="G158" s="5"/>
      <c r="I158" s="22"/>
    </row>
    <row r="159" spans="1:9" x14ac:dyDescent="0.25">
      <c r="A159" s="4"/>
      <c r="C159" s="17" t="s">
        <v>24</v>
      </c>
      <c r="D159" s="18" t="s">
        <v>23</v>
      </c>
      <c r="E159" s="114">
        <f>'[1]Publikime AL'!E262</f>
        <v>200</v>
      </c>
      <c r="G159" s="5"/>
      <c r="I159" s="22"/>
    </row>
    <row r="160" spans="1:9" x14ac:dyDescent="0.25">
      <c r="A160" s="4"/>
      <c r="C160" s="17" t="s">
        <v>23</v>
      </c>
      <c r="D160" s="18" t="s">
        <v>25</v>
      </c>
      <c r="E160" s="114">
        <f>'[1]Publikime AL'!E263</f>
        <v>200</v>
      </c>
      <c r="G160" s="5"/>
      <c r="I160" s="22"/>
    </row>
    <row r="161" spans="1:9" x14ac:dyDescent="0.25">
      <c r="A161" s="4"/>
      <c r="C161" s="17" t="s">
        <v>25</v>
      </c>
      <c r="D161" s="18" t="s">
        <v>23</v>
      </c>
      <c r="E161" s="114">
        <f>'[1]Publikime AL'!E264</f>
        <v>200</v>
      </c>
      <c r="G161" s="5"/>
      <c r="I161" s="22"/>
    </row>
    <row r="162" spans="1:9" ht="15.75" customHeight="1" x14ac:dyDescent="0.25">
      <c r="A162" s="4"/>
      <c r="C162" s="17" t="s">
        <v>23</v>
      </c>
      <c r="D162" s="18" t="s">
        <v>26</v>
      </c>
      <c r="E162" s="114">
        <f>'[1]Publikime AL'!E265</f>
        <v>200</v>
      </c>
      <c r="G162" s="5"/>
      <c r="I162" s="22"/>
    </row>
    <row r="163" spans="1:9" x14ac:dyDescent="0.25">
      <c r="A163" s="4"/>
      <c r="C163" s="19" t="s">
        <v>26</v>
      </c>
      <c r="D163" s="23" t="s">
        <v>23</v>
      </c>
      <c r="E163" s="114">
        <f>'[1]Publikime AL'!E266</f>
        <v>200</v>
      </c>
      <c r="G163" s="5"/>
      <c r="I163" s="22"/>
    </row>
    <row r="164" spans="1:9" ht="15.75" thickBot="1" x14ac:dyDescent="0.3">
      <c r="A164" s="4"/>
      <c r="I164" s="6"/>
    </row>
    <row r="165" spans="1:9" ht="15.75" customHeight="1" thickBot="1" x14ac:dyDescent="0.3">
      <c r="A165" s="2" t="s">
        <v>178</v>
      </c>
      <c r="B165" s="168" t="s">
        <v>182</v>
      </c>
      <c r="C165" s="169"/>
      <c r="D165" s="169"/>
      <c r="E165" s="169"/>
      <c r="F165" s="169"/>
      <c r="G165" s="169"/>
      <c r="H165" s="169"/>
      <c r="I165" s="170"/>
    </row>
    <row r="166" spans="1:9" x14ac:dyDescent="0.25">
      <c r="A166" s="4"/>
      <c r="I166" s="6"/>
    </row>
    <row r="167" spans="1:9" x14ac:dyDescent="0.25">
      <c r="A167" s="4"/>
      <c r="C167" s="20" t="s">
        <v>180</v>
      </c>
      <c r="D167" s="20" t="s">
        <v>181</v>
      </c>
      <c r="E167" s="49" t="s">
        <v>27</v>
      </c>
      <c r="I167" s="6"/>
    </row>
    <row r="168" spans="1:9" x14ac:dyDescent="0.25">
      <c r="A168" s="4"/>
      <c r="C168" s="17" t="s">
        <v>23</v>
      </c>
      <c r="D168" s="18" t="s">
        <v>24</v>
      </c>
      <c r="E168" s="42">
        <f>'[1]Publikime AL'!E271</f>
        <v>400</v>
      </c>
      <c r="I168" s="6"/>
    </row>
    <row r="169" spans="1:9" x14ac:dyDescent="0.25">
      <c r="A169" s="4"/>
      <c r="C169" s="17" t="s">
        <v>24</v>
      </c>
      <c r="D169" s="18" t="s">
        <v>23</v>
      </c>
      <c r="E169" s="42">
        <f>'[1]Publikime AL'!E272</f>
        <v>400</v>
      </c>
      <c r="I169" s="6"/>
    </row>
    <row r="170" spans="1:9" x14ac:dyDescent="0.25">
      <c r="A170" s="4"/>
      <c r="C170" s="17" t="s">
        <v>23</v>
      </c>
      <c r="D170" s="18" t="s">
        <v>25</v>
      </c>
      <c r="E170" s="42">
        <f>'[1]Publikime AL'!E273</f>
        <v>300</v>
      </c>
      <c r="I170" s="6"/>
    </row>
    <row r="171" spans="1:9" x14ac:dyDescent="0.25">
      <c r="A171" s="4"/>
      <c r="C171" s="17" t="s">
        <v>25</v>
      </c>
      <c r="D171" s="18" t="s">
        <v>23</v>
      </c>
      <c r="E171" s="42">
        <f>'[1]Publikime AL'!E274</f>
        <v>300</v>
      </c>
      <c r="I171" s="6"/>
    </row>
    <row r="172" spans="1:9" ht="15.75" customHeight="1" x14ac:dyDescent="0.25">
      <c r="A172" s="4"/>
      <c r="C172" s="17" t="s">
        <v>23</v>
      </c>
      <c r="D172" s="18" t="s">
        <v>26</v>
      </c>
      <c r="E172" s="42">
        <f>'[1]Publikime AL'!E275</f>
        <v>300</v>
      </c>
      <c r="I172" s="6"/>
    </row>
    <row r="173" spans="1:9" ht="15.75" customHeight="1" x14ac:dyDescent="0.25">
      <c r="A173" s="4"/>
      <c r="C173" s="19" t="s">
        <v>26</v>
      </c>
      <c r="D173" s="23" t="s">
        <v>23</v>
      </c>
      <c r="E173" s="42">
        <f>'[1]Publikime AL'!E276</f>
        <v>300</v>
      </c>
      <c r="I173" s="6"/>
    </row>
    <row r="174" spans="1:9" ht="15.75" thickBot="1" x14ac:dyDescent="0.3">
      <c r="A174" s="4"/>
      <c r="I174" s="6"/>
    </row>
    <row r="175" spans="1:9" ht="15.75" customHeight="1" thickBot="1" x14ac:dyDescent="0.3">
      <c r="A175" s="2" t="s">
        <v>178</v>
      </c>
      <c r="B175" s="168" t="s">
        <v>183</v>
      </c>
      <c r="C175" s="169"/>
      <c r="D175" s="169"/>
      <c r="E175" s="169"/>
      <c r="F175" s="169"/>
      <c r="G175" s="170"/>
      <c r="H175" s="177" t="s">
        <v>28</v>
      </c>
      <c r="I175" s="178"/>
    </row>
    <row r="176" spans="1:9" ht="15.75" customHeight="1" x14ac:dyDescent="0.25">
      <c r="A176" s="4"/>
      <c r="I176" s="6"/>
    </row>
    <row r="177" spans="1:9" ht="15.75" customHeight="1" x14ac:dyDescent="0.25">
      <c r="A177" s="4"/>
      <c r="C177" s="20" t="s">
        <v>180</v>
      </c>
      <c r="D177" s="20" t="s">
        <v>181</v>
      </c>
      <c r="E177" s="49" t="s">
        <v>27</v>
      </c>
      <c r="I177" s="6"/>
    </row>
    <row r="178" spans="1:9" ht="15.75" customHeight="1" x14ac:dyDescent="0.25">
      <c r="A178" s="4"/>
      <c r="C178" s="17" t="s">
        <v>23</v>
      </c>
      <c r="D178" s="18" t="s">
        <v>24</v>
      </c>
      <c r="E178" s="42">
        <f>'[1]Publikime AL'!E281</f>
        <v>400</v>
      </c>
      <c r="I178" s="6"/>
    </row>
    <row r="179" spans="1:9" ht="15.75" customHeight="1" x14ac:dyDescent="0.25">
      <c r="A179" s="4"/>
      <c r="C179" s="17" t="s">
        <v>24</v>
      </c>
      <c r="D179" s="18" t="s">
        <v>23</v>
      </c>
      <c r="E179" s="42">
        <f>'[1]Publikime AL'!E282</f>
        <v>400</v>
      </c>
      <c r="I179" s="6"/>
    </row>
    <row r="180" spans="1:9" ht="14.25" customHeight="1" x14ac:dyDescent="0.25">
      <c r="A180" s="4"/>
      <c r="C180" s="17" t="s">
        <v>23</v>
      </c>
      <c r="D180" s="18" t="s">
        <v>25</v>
      </c>
      <c r="E180" s="42">
        <f>'[1]Publikime AL'!E283</f>
        <v>300</v>
      </c>
      <c r="I180" s="6"/>
    </row>
    <row r="181" spans="1:9" x14ac:dyDescent="0.25">
      <c r="A181" s="4"/>
      <c r="C181" s="17" t="s">
        <v>25</v>
      </c>
      <c r="D181" s="18" t="s">
        <v>23</v>
      </c>
      <c r="E181" s="42">
        <f>'[1]Publikime AL'!E284</f>
        <v>300</v>
      </c>
      <c r="I181" s="6"/>
    </row>
    <row r="182" spans="1:9" ht="15.75" customHeight="1" x14ac:dyDescent="0.25">
      <c r="A182" s="4"/>
      <c r="C182" s="17" t="s">
        <v>23</v>
      </c>
      <c r="D182" s="18" t="s">
        <v>26</v>
      </c>
      <c r="E182" s="42">
        <f>'[1]Publikime AL'!E285</f>
        <v>300</v>
      </c>
      <c r="I182" s="6"/>
    </row>
    <row r="183" spans="1:9" x14ac:dyDescent="0.25">
      <c r="A183" s="4"/>
      <c r="C183" s="19" t="s">
        <v>26</v>
      </c>
      <c r="D183" s="23" t="s">
        <v>23</v>
      </c>
      <c r="E183" s="42">
        <f>'[1]Publikime AL'!E286</f>
        <v>300</v>
      </c>
      <c r="I183" s="6"/>
    </row>
    <row r="184" spans="1:9" ht="15.75" thickBot="1" x14ac:dyDescent="0.3">
      <c r="A184" s="4"/>
      <c r="I184" s="6"/>
    </row>
    <row r="185" spans="1:9" ht="15.75" customHeight="1" thickBot="1" x14ac:dyDescent="0.3">
      <c r="A185" s="2" t="s">
        <v>178</v>
      </c>
      <c r="B185" s="168" t="s">
        <v>184</v>
      </c>
      <c r="C185" s="169"/>
      <c r="D185" s="169"/>
      <c r="E185" s="169"/>
      <c r="F185" s="169"/>
      <c r="G185" s="169"/>
      <c r="H185" s="169"/>
      <c r="I185" s="170"/>
    </row>
    <row r="186" spans="1:9" x14ac:dyDescent="0.25">
      <c r="A186" s="4"/>
      <c r="I186" s="6"/>
    </row>
    <row r="187" spans="1:9" x14ac:dyDescent="0.25">
      <c r="A187" s="4"/>
      <c r="C187" s="20" t="s">
        <v>180</v>
      </c>
      <c r="D187" s="20" t="s">
        <v>181</v>
      </c>
      <c r="E187" s="21" t="s">
        <v>22</v>
      </c>
      <c r="G187" s="5"/>
      <c r="I187" s="22"/>
    </row>
    <row r="188" spans="1:9" x14ac:dyDescent="0.25">
      <c r="A188" s="4"/>
      <c r="C188" s="17" t="s">
        <v>23</v>
      </c>
      <c r="D188" s="18" t="s">
        <v>24</v>
      </c>
      <c r="E188" s="18">
        <f>'[1]Publikime AL'!E291</f>
        <v>200</v>
      </c>
      <c r="G188" s="5"/>
      <c r="I188" s="22"/>
    </row>
    <row r="189" spans="1:9" x14ac:dyDescent="0.25">
      <c r="A189" s="4"/>
      <c r="C189" s="17" t="s">
        <v>24</v>
      </c>
      <c r="D189" s="18" t="s">
        <v>23</v>
      </c>
      <c r="E189" s="18">
        <f>'[1]Publikime AL'!E292</f>
        <v>200</v>
      </c>
      <c r="G189" s="5"/>
      <c r="I189" s="22"/>
    </row>
    <row r="190" spans="1:9" x14ac:dyDescent="0.25">
      <c r="A190" s="4"/>
      <c r="C190" s="17" t="s">
        <v>23</v>
      </c>
      <c r="D190" s="18" t="s">
        <v>25</v>
      </c>
      <c r="E190" s="18">
        <f>'[1]Publikime AL'!E293</f>
        <v>200</v>
      </c>
      <c r="G190" s="5"/>
      <c r="I190" s="22"/>
    </row>
    <row r="191" spans="1:9" x14ac:dyDescent="0.25">
      <c r="A191" s="4"/>
      <c r="C191" s="17" t="s">
        <v>25</v>
      </c>
      <c r="D191" s="18" t="s">
        <v>23</v>
      </c>
      <c r="E191" s="18">
        <f>'[1]Publikime AL'!E294</f>
        <v>200</v>
      </c>
      <c r="G191" s="5"/>
      <c r="I191" s="22"/>
    </row>
    <row r="192" spans="1:9" ht="15.75" customHeight="1" x14ac:dyDescent="0.25">
      <c r="A192" s="4"/>
      <c r="C192" s="17" t="s">
        <v>23</v>
      </c>
      <c r="D192" s="18" t="s">
        <v>26</v>
      </c>
      <c r="E192" s="18">
        <f>'[1]Publikime AL'!E295</f>
        <v>200</v>
      </c>
      <c r="G192" s="5"/>
      <c r="I192" s="22"/>
    </row>
    <row r="193" spans="1:9" x14ac:dyDescent="0.25">
      <c r="A193" s="4"/>
      <c r="C193" s="19" t="s">
        <v>26</v>
      </c>
      <c r="D193" s="23" t="s">
        <v>23</v>
      </c>
      <c r="E193" s="18">
        <f>'[1]Publikime AL'!E296</f>
        <v>200</v>
      </c>
      <c r="G193" s="5"/>
      <c r="I193" s="22"/>
    </row>
    <row r="194" spans="1:9" ht="15.75" thickBot="1" x14ac:dyDescent="0.3">
      <c r="A194" s="4"/>
      <c r="I194" s="6"/>
    </row>
    <row r="195" spans="1:9" ht="15.75" customHeight="1" thickBot="1" x14ac:dyDescent="0.3">
      <c r="A195" s="2" t="s">
        <v>178</v>
      </c>
      <c r="B195" s="168" t="s">
        <v>185</v>
      </c>
      <c r="C195" s="169"/>
      <c r="D195" s="169"/>
      <c r="E195" s="169"/>
      <c r="F195" s="169"/>
      <c r="G195" s="169"/>
      <c r="H195" s="169"/>
      <c r="I195" s="170"/>
    </row>
    <row r="196" spans="1:9" x14ac:dyDescent="0.25">
      <c r="A196" s="4"/>
      <c r="I196" s="6"/>
    </row>
    <row r="197" spans="1:9" x14ac:dyDescent="0.25">
      <c r="A197" s="4"/>
      <c r="C197" s="20" t="s">
        <v>180</v>
      </c>
      <c r="D197" s="20" t="s">
        <v>181</v>
      </c>
      <c r="E197" s="49" t="s">
        <v>27</v>
      </c>
      <c r="I197" s="6"/>
    </row>
    <row r="198" spans="1:9" x14ac:dyDescent="0.25">
      <c r="A198" s="4"/>
      <c r="C198" s="17" t="s">
        <v>23</v>
      </c>
      <c r="D198" s="18" t="s">
        <v>24</v>
      </c>
      <c r="E198" s="42">
        <f>'[1]Publikime AL'!E301</f>
        <v>400</v>
      </c>
      <c r="I198" s="6"/>
    </row>
    <row r="199" spans="1:9" x14ac:dyDescent="0.25">
      <c r="A199" s="4"/>
      <c r="C199" s="17" t="s">
        <v>24</v>
      </c>
      <c r="D199" s="18" t="s">
        <v>23</v>
      </c>
      <c r="E199" s="42">
        <f>'[1]Publikime AL'!E302</f>
        <v>400</v>
      </c>
      <c r="I199" s="6"/>
    </row>
    <row r="200" spans="1:9" x14ac:dyDescent="0.25">
      <c r="A200" s="4"/>
      <c r="C200" s="17" t="s">
        <v>23</v>
      </c>
      <c r="D200" s="18" t="s">
        <v>25</v>
      </c>
      <c r="E200" s="42">
        <f>'[1]Publikime AL'!E303</f>
        <v>300</v>
      </c>
      <c r="I200" s="6"/>
    </row>
    <row r="201" spans="1:9" x14ac:dyDescent="0.25">
      <c r="A201" s="4"/>
      <c r="C201" s="17" t="s">
        <v>25</v>
      </c>
      <c r="D201" s="18" t="s">
        <v>23</v>
      </c>
      <c r="E201" s="42">
        <f>'[1]Publikime AL'!E304</f>
        <v>300</v>
      </c>
      <c r="I201" s="6"/>
    </row>
    <row r="202" spans="1:9" ht="15.75" customHeight="1" x14ac:dyDescent="0.25">
      <c r="A202" s="4"/>
      <c r="C202" s="17" t="s">
        <v>23</v>
      </c>
      <c r="D202" s="18" t="s">
        <v>26</v>
      </c>
      <c r="E202" s="42">
        <f>'[1]Publikime AL'!E305</f>
        <v>300</v>
      </c>
      <c r="I202" s="6"/>
    </row>
    <row r="203" spans="1:9" ht="15.75" customHeight="1" x14ac:dyDescent="0.25">
      <c r="A203" s="4"/>
      <c r="C203" s="19" t="s">
        <v>26</v>
      </c>
      <c r="D203" s="23" t="s">
        <v>23</v>
      </c>
      <c r="E203" s="42">
        <f>'[1]Publikime AL'!E306</f>
        <v>300</v>
      </c>
      <c r="I203" s="6"/>
    </row>
    <row r="204" spans="1:9" ht="15.75" thickBot="1" x14ac:dyDescent="0.3">
      <c r="A204" s="4"/>
      <c r="I204" s="6"/>
    </row>
    <row r="205" spans="1:9" ht="15.75" customHeight="1" thickBot="1" x14ac:dyDescent="0.3">
      <c r="A205" s="2" t="s">
        <v>178</v>
      </c>
      <c r="B205" s="168" t="s">
        <v>186</v>
      </c>
      <c r="C205" s="169"/>
      <c r="D205" s="169"/>
      <c r="E205" s="169"/>
      <c r="F205" s="169"/>
      <c r="G205" s="170"/>
      <c r="H205" s="177" t="s">
        <v>28</v>
      </c>
      <c r="I205" s="178"/>
    </row>
    <row r="206" spans="1:9" ht="15.75" customHeight="1" x14ac:dyDescent="0.25">
      <c r="A206" s="4"/>
      <c r="I206" s="6"/>
    </row>
    <row r="207" spans="1:9" ht="15.75" customHeight="1" x14ac:dyDescent="0.25">
      <c r="A207" s="4"/>
      <c r="C207" s="20" t="s">
        <v>180</v>
      </c>
      <c r="D207" s="20" t="s">
        <v>181</v>
      </c>
      <c r="E207" s="49" t="s">
        <v>27</v>
      </c>
      <c r="I207" s="6"/>
    </row>
    <row r="208" spans="1:9" ht="15.75" customHeight="1" x14ac:dyDescent="0.25">
      <c r="A208" s="4"/>
      <c r="C208" s="17" t="s">
        <v>23</v>
      </c>
      <c r="D208" s="18" t="s">
        <v>24</v>
      </c>
      <c r="E208" s="42">
        <f>'[1]Publikime AL'!E311</f>
        <v>400</v>
      </c>
      <c r="I208" s="6"/>
    </row>
    <row r="209" spans="1:9" ht="15.75" customHeight="1" x14ac:dyDescent="0.25">
      <c r="A209" s="4"/>
      <c r="C209" s="17" t="s">
        <v>24</v>
      </c>
      <c r="D209" s="18" t="s">
        <v>23</v>
      </c>
      <c r="E209" s="42">
        <f>'[1]Publikime AL'!E312</f>
        <v>400</v>
      </c>
      <c r="I209" s="6"/>
    </row>
    <row r="210" spans="1:9" ht="15.75" customHeight="1" x14ac:dyDescent="0.25">
      <c r="A210" s="4"/>
      <c r="C210" s="17" t="s">
        <v>23</v>
      </c>
      <c r="D210" s="18" t="s">
        <v>25</v>
      </c>
      <c r="E210" s="42">
        <f>'[1]Publikime AL'!E313</f>
        <v>300</v>
      </c>
      <c r="I210" s="6"/>
    </row>
    <row r="211" spans="1:9" ht="15.75" customHeight="1" x14ac:dyDescent="0.25">
      <c r="A211" s="4"/>
      <c r="C211" s="17" t="s">
        <v>25</v>
      </c>
      <c r="D211" s="18" t="s">
        <v>23</v>
      </c>
      <c r="E211" s="42">
        <f>'[1]Publikime AL'!E314</f>
        <v>300</v>
      </c>
      <c r="I211" s="6"/>
    </row>
    <row r="212" spans="1:9" x14ac:dyDescent="0.25">
      <c r="A212" s="4"/>
      <c r="C212" s="17" t="s">
        <v>23</v>
      </c>
      <c r="D212" s="18" t="s">
        <v>26</v>
      </c>
      <c r="E212" s="42">
        <f>'[1]Publikime AL'!E315</f>
        <v>300</v>
      </c>
      <c r="I212" s="6"/>
    </row>
    <row r="213" spans="1:9" ht="15.75" customHeight="1" x14ac:dyDescent="0.25">
      <c r="A213" s="4"/>
      <c r="C213" s="19" t="s">
        <v>26</v>
      </c>
      <c r="D213" s="23" t="s">
        <v>23</v>
      </c>
      <c r="E213" s="42">
        <f>'[1]Publikime AL'!E316</f>
        <v>300</v>
      </c>
      <c r="I213" s="6"/>
    </row>
    <row r="214" spans="1:9" x14ac:dyDescent="0.25">
      <c r="A214" s="4"/>
      <c r="I214" s="6"/>
    </row>
    <row r="215" spans="1:9" ht="15.75" thickBot="1" x14ac:dyDescent="0.3">
      <c r="A215" s="4"/>
      <c r="I215" s="6"/>
    </row>
    <row r="216" spans="1:9" ht="15.75" customHeight="1" thickBot="1" x14ac:dyDescent="0.3">
      <c r="A216" s="2" t="s">
        <v>178</v>
      </c>
      <c r="B216" s="168" t="s">
        <v>187</v>
      </c>
      <c r="C216" s="169"/>
      <c r="D216" s="169"/>
      <c r="E216" s="169"/>
      <c r="F216" s="169"/>
      <c r="G216" s="169"/>
      <c r="H216" s="169"/>
      <c r="I216" s="170"/>
    </row>
    <row r="217" spans="1:9" x14ac:dyDescent="0.25">
      <c r="A217" s="4"/>
      <c r="I217" s="6"/>
    </row>
    <row r="218" spans="1:9" x14ac:dyDescent="0.25">
      <c r="A218" s="4"/>
      <c r="C218" s="20" t="s">
        <v>180</v>
      </c>
      <c r="D218" s="20" t="s">
        <v>181</v>
      </c>
      <c r="E218" s="49" t="s">
        <v>27</v>
      </c>
      <c r="I218" s="6"/>
    </row>
    <row r="219" spans="1:9" x14ac:dyDescent="0.25">
      <c r="A219" s="4"/>
      <c r="C219" s="17" t="s">
        <v>23</v>
      </c>
      <c r="D219" s="18" t="s">
        <v>24</v>
      </c>
      <c r="E219" s="42">
        <f>'[1]Publikime AL'!E332</f>
        <v>400</v>
      </c>
      <c r="I219" s="6"/>
    </row>
    <row r="220" spans="1:9" x14ac:dyDescent="0.25">
      <c r="A220" s="4"/>
      <c r="C220" s="17" t="s">
        <v>24</v>
      </c>
      <c r="D220" s="18" t="s">
        <v>23</v>
      </c>
      <c r="E220" s="42">
        <f>'[1]Publikime AL'!E333</f>
        <v>400</v>
      </c>
      <c r="I220" s="6"/>
    </row>
    <row r="221" spans="1:9" x14ac:dyDescent="0.25">
      <c r="A221" s="4"/>
      <c r="C221" s="17" t="s">
        <v>23</v>
      </c>
      <c r="D221" s="18" t="s">
        <v>25</v>
      </c>
      <c r="E221" s="42">
        <f>'[1]Publikime AL'!E334</f>
        <v>300</v>
      </c>
      <c r="I221" s="6"/>
    </row>
    <row r="222" spans="1:9" x14ac:dyDescent="0.25">
      <c r="A222" s="4"/>
      <c r="C222" s="17" t="s">
        <v>25</v>
      </c>
      <c r="D222" s="18" t="s">
        <v>23</v>
      </c>
      <c r="E222" s="42">
        <f>'[1]Publikime AL'!E335</f>
        <v>300</v>
      </c>
      <c r="I222" s="6"/>
    </row>
    <row r="223" spans="1:9" ht="15.75" customHeight="1" x14ac:dyDescent="0.25">
      <c r="A223" s="4"/>
      <c r="C223" s="17" t="s">
        <v>23</v>
      </c>
      <c r="D223" s="18" t="s">
        <v>26</v>
      </c>
      <c r="E223" s="42">
        <f>'[1]Publikime AL'!E336</f>
        <v>300</v>
      </c>
      <c r="I223" s="6"/>
    </row>
    <row r="224" spans="1:9" x14ac:dyDescent="0.25">
      <c r="A224" s="4"/>
      <c r="C224" s="19" t="s">
        <v>26</v>
      </c>
      <c r="D224" s="23" t="s">
        <v>23</v>
      </c>
      <c r="E224" s="42">
        <f>'[1]Publikime AL'!E337</f>
        <v>300</v>
      </c>
      <c r="I224" s="6"/>
    </row>
    <row r="225" spans="1:9" ht="15.75" thickBot="1" x14ac:dyDescent="0.3">
      <c r="A225" s="4"/>
      <c r="I225" s="6"/>
    </row>
    <row r="226" spans="1:9" ht="15.75" customHeight="1" thickBot="1" x14ac:dyDescent="0.3">
      <c r="A226" s="2" t="s">
        <v>178</v>
      </c>
      <c r="B226" s="168" t="s">
        <v>188</v>
      </c>
      <c r="C226" s="169"/>
      <c r="D226" s="169"/>
      <c r="E226" s="169"/>
      <c r="F226" s="169"/>
      <c r="G226" s="169"/>
      <c r="H226" s="169"/>
      <c r="I226" s="170"/>
    </row>
    <row r="227" spans="1:9" x14ac:dyDescent="0.25">
      <c r="A227" s="4"/>
      <c r="I227" s="6"/>
    </row>
    <row r="228" spans="1:9" x14ac:dyDescent="0.25">
      <c r="A228" s="4"/>
      <c r="C228" s="20" t="s">
        <v>180</v>
      </c>
      <c r="D228" s="20" t="s">
        <v>181</v>
      </c>
      <c r="E228" s="49" t="s">
        <v>27</v>
      </c>
      <c r="I228" s="6"/>
    </row>
    <row r="229" spans="1:9" x14ac:dyDescent="0.25">
      <c r="A229" s="4"/>
      <c r="C229" s="17" t="s">
        <v>23</v>
      </c>
      <c r="D229" s="18" t="s">
        <v>24</v>
      </c>
      <c r="E229" s="42">
        <f>'[1]Publikime AL'!E332</f>
        <v>400</v>
      </c>
      <c r="I229" s="6"/>
    </row>
    <row r="230" spans="1:9" x14ac:dyDescent="0.25">
      <c r="A230" s="4"/>
      <c r="C230" s="17" t="s">
        <v>24</v>
      </c>
      <c r="D230" s="18" t="s">
        <v>23</v>
      </c>
      <c r="E230" s="42">
        <f>'[1]Publikime AL'!E333</f>
        <v>400</v>
      </c>
      <c r="I230" s="6"/>
    </row>
    <row r="231" spans="1:9" ht="15.75" customHeight="1" x14ac:dyDescent="0.25">
      <c r="A231" s="4"/>
      <c r="C231" s="17" t="s">
        <v>23</v>
      </c>
      <c r="D231" s="18" t="s">
        <v>25</v>
      </c>
      <c r="E231" s="42">
        <f>'[1]Publikime AL'!E334</f>
        <v>300</v>
      </c>
      <c r="I231" s="6"/>
    </row>
    <row r="232" spans="1:9" x14ac:dyDescent="0.25">
      <c r="A232" s="4"/>
      <c r="C232" s="17" t="s">
        <v>25</v>
      </c>
      <c r="D232" s="18" t="s">
        <v>23</v>
      </c>
      <c r="E232" s="42">
        <f>'[1]Publikime AL'!E335</f>
        <v>300</v>
      </c>
      <c r="I232" s="6"/>
    </row>
    <row r="233" spans="1:9" ht="15.75" customHeight="1" x14ac:dyDescent="0.25">
      <c r="A233" s="4"/>
      <c r="C233" s="17" t="s">
        <v>23</v>
      </c>
      <c r="D233" s="18" t="s">
        <v>26</v>
      </c>
      <c r="E233" s="42">
        <f>'[1]Publikime AL'!E336</f>
        <v>300</v>
      </c>
      <c r="I233" s="6"/>
    </row>
    <row r="234" spans="1:9" x14ac:dyDescent="0.25">
      <c r="A234" s="4"/>
      <c r="C234" s="19" t="s">
        <v>26</v>
      </c>
      <c r="D234" s="23" t="s">
        <v>23</v>
      </c>
      <c r="E234" s="42">
        <f>'[1]Publikime AL'!E337</f>
        <v>300</v>
      </c>
      <c r="I234" s="6"/>
    </row>
    <row r="235" spans="1:9" ht="15.75" thickBot="1" x14ac:dyDescent="0.3">
      <c r="A235" s="4"/>
      <c r="I235" s="6"/>
    </row>
    <row r="236" spans="1:9" ht="15.75" thickBot="1" x14ac:dyDescent="0.3">
      <c r="A236" s="2" t="s">
        <v>178</v>
      </c>
      <c r="B236" s="168" t="s">
        <v>189</v>
      </c>
      <c r="C236" s="169"/>
      <c r="D236" s="169"/>
      <c r="E236" s="169"/>
      <c r="F236" s="169"/>
      <c r="G236" s="170"/>
      <c r="H236" s="177" t="s">
        <v>28</v>
      </c>
      <c r="I236" s="178"/>
    </row>
    <row r="237" spans="1:9" ht="15.75" thickBot="1" x14ac:dyDescent="0.3">
      <c r="A237" s="4"/>
      <c r="I237" s="6"/>
    </row>
    <row r="238" spans="1:9" ht="15.75" customHeight="1" thickBot="1" x14ac:dyDescent="0.3">
      <c r="A238" s="2" t="s">
        <v>178</v>
      </c>
      <c r="B238" s="168" t="s">
        <v>190</v>
      </c>
      <c r="C238" s="169"/>
      <c r="D238" s="169"/>
      <c r="E238" s="169"/>
      <c r="F238" s="169"/>
      <c r="G238" s="170"/>
      <c r="H238" s="177" t="s">
        <v>28</v>
      </c>
      <c r="I238" s="178"/>
    </row>
    <row r="239" spans="1:9" ht="15.75" thickBot="1" x14ac:dyDescent="0.3">
      <c r="A239" s="4"/>
      <c r="I239" s="6"/>
    </row>
    <row r="240" spans="1:9" ht="15.75" customHeight="1" thickBot="1" x14ac:dyDescent="0.3">
      <c r="A240" s="2" t="s">
        <v>178</v>
      </c>
      <c r="B240" s="171" t="s">
        <v>191</v>
      </c>
      <c r="C240" s="172"/>
      <c r="D240" s="172"/>
      <c r="E240" s="172"/>
      <c r="F240" s="172"/>
      <c r="G240" s="172"/>
      <c r="H240" s="172"/>
      <c r="I240" s="173"/>
    </row>
    <row r="241" spans="1:9" x14ac:dyDescent="0.25">
      <c r="A241" s="4"/>
      <c r="I241" s="6"/>
    </row>
    <row r="242" spans="1:9" x14ac:dyDescent="0.25">
      <c r="A242" s="4"/>
      <c r="C242" s="20" t="s">
        <v>180</v>
      </c>
      <c r="D242" s="20" t="s">
        <v>181</v>
      </c>
      <c r="E242" s="49" t="s">
        <v>27</v>
      </c>
      <c r="I242" s="6"/>
    </row>
    <row r="243" spans="1:9" x14ac:dyDescent="0.25">
      <c r="A243" s="4"/>
      <c r="C243" s="17" t="s">
        <v>23</v>
      </c>
      <c r="D243" s="18" t="s">
        <v>24</v>
      </c>
      <c r="E243" s="42" t="str">
        <f>'[2]Publikime AL'!E343</f>
        <v>N/a</v>
      </c>
      <c r="I243" s="6"/>
    </row>
    <row r="244" spans="1:9" x14ac:dyDescent="0.25">
      <c r="A244" s="4"/>
      <c r="C244" s="17" t="s">
        <v>24</v>
      </c>
      <c r="D244" s="18" t="s">
        <v>23</v>
      </c>
      <c r="E244" s="42" t="str">
        <f>'[2]Publikime AL'!E344</f>
        <v>N/a</v>
      </c>
      <c r="I244" s="6"/>
    </row>
    <row r="245" spans="1:9" ht="15.75" customHeight="1" x14ac:dyDescent="0.25">
      <c r="A245" s="4"/>
      <c r="C245" s="17" t="s">
        <v>23</v>
      </c>
      <c r="D245" s="18" t="s">
        <v>25</v>
      </c>
      <c r="E245" s="42" t="str">
        <f>'[2]Publikime AL'!E345</f>
        <v>N/a</v>
      </c>
      <c r="I245" s="6"/>
    </row>
    <row r="246" spans="1:9" x14ac:dyDescent="0.25">
      <c r="A246" s="4"/>
      <c r="C246" s="17" t="s">
        <v>25</v>
      </c>
      <c r="D246" s="18" t="s">
        <v>23</v>
      </c>
      <c r="E246" s="42" t="str">
        <f>'[2]Publikime AL'!E346</f>
        <v>N/a</v>
      </c>
      <c r="I246" s="6"/>
    </row>
    <row r="247" spans="1:9" x14ac:dyDescent="0.25">
      <c r="A247" s="4"/>
      <c r="C247" s="17" t="s">
        <v>23</v>
      </c>
      <c r="D247" s="18" t="s">
        <v>26</v>
      </c>
      <c r="E247" s="42" t="str">
        <f>'[2]Publikime AL'!E347</f>
        <v>N/a</v>
      </c>
      <c r="I247" s="6"/>
    </row>
    <row r="248" spans="1:9" x14ac:dyDescent="0.25">
      <c r="A248" s="4"/>
      <c r="C248" s="19" t="s">
        <v>26</v>
      </c>
      <c r="D248" s="23" t="s">
        <v>23</v>
      </c>
      <c r="E248" s="42" t="str">
        <f>'[2]Publikime AL'!E348</f>
        <v>N/a</v>
      </c>
      <c r="I248" s="6"/>
    </row>
    <row r="249" spans="1:9" ht="15.75" thickBot="1" x14ac:dyDescent="0.3">
      <c r="A249" s="4"/>
      <c r="I249" s="6"/>
    </row>
    <row r="250" spans="1:9" ht="15.75" thickBot="1" x14ac:dyDescent="0.3">
      <c r="A250" s="2" t="s">
        <v>178</v>
      </c>
      <c r="B250" s="168" t="s">
        <v>192</v>
      </c>
      <c r="C250" s="169"/>
      <c r="D250" s="169"/>
      <c r="E250" s="169"/>
      <c r="F250" s="169"/>
      <c r="G250" s="170"/>
      <c r="H250" s="177" t="s">
        <v>28</v>
      </c>
      <c r="I250" s="178"/>
    </row>
    <row r="251" spans="1:9" ht="15.75" thickBot="1" x14ac:dyDescent="0.3">
      <c r="A251" s="4"/>
      <c r="I251" s="6"/>
    </row>
    <row r="252" spans="1:9" ht="15.75" thickBot="1" x14ac:dyDescent="0.3">
      <c r="A252" s="2" t="s">
        <v>193</v>
      </c>
      <c r="B252" s="168" t="s">
        <v>194</v>
      </c>
      <c r="C252" s="169"/>
      <c r="D252" s="169"/>
      <c r="E252" s="169"/>
      <c r="F252" s="169"/>
      <c r="G252" s="170"/>
      <c r="H252" s="177" t="s">
        <v>2</v>
      </c>
      <c r="I252" s="178"/>
    </row>
    <row r="253" spans="1:9" ht="15.75" customHeight="1" x14ac:dyDescent="0.25">
      <c r="A253" s="4"/>
      <c r="I253" s="6"/>
    </row>
    <row r="254" spans="1:9" x14ac:dyDescent="0.25">
      <c r="A254" s="50" t="s">
        <v>144</v>
      </c>
      <c r="B254" s="51" t="s">
        <v>29</v>
      </c>
      <c r="C254" s="51" t="s">
        <v>30</v>
      </c>
      <c r="D254" s="51" t="s">
        <v>31</v>
      </c>
      <c r="E254" s="51" t="s">
        <v>32</v>
      </c>
      <c r="F254" s="51" t="s">
        <v>33</v>
      </c>
      <c r="G254" s="52" t="s">
        <v>34</v>
      </c>
      <c r="I254" s="6"/>
    </row>
    <row r="255" spans="1:9" x14ac:dyDescent="0.25">
      <c r="A255" s="53">
        <v>1</v>
      </c>
      <c r="B255" s="54">
        <f>'[1]Publikime AL'!B358</f>
        <v>-37.317611239999998</v>
      </c>
      <c r="C255" s="54">
        <f>'[1]Publikime AL'!C358</f>
        <v>194.92740003</v>
      </c>
      <c r="D255" s="54">
        <f>'[1]Publikime AL'!D358</f>
        <v>156.28864624000002</v>
      </c>
      <c r="E255" s="54">
        <f>'[1]Publikime AL'!E358</f>
        <v>249.51306994999999</v>
      </c>
      <c r="F255" s="54">
        <f>'[1]Publikime AL'!F358</f>
        <v>378.47846400000003</v>
      </c>
      <c r="G255" s="54">
        <f>'[1]Publikime AL'!G358</f>
        <v>-268.39959348999997</v>
      </c>
      <c r="I255" s="6"/>
    </row>
    <row r="256" spans="1:9" x14ac:dyDescent="0.25">
      <c r="A256" s="53">
        <v>2</v>
      </c>
      <c r="B256" s="54">
        <f>'[1]Publikime AL'!B359</f>
        <v>-31.768208399999999</v>
      </c>
      <c r="C256" s="54">
        <f>'[1]Publikime AL'!C359</f>
        <v>107.49931604</v>
      </c>
      <c r="D256" s="54">
        <f>'[1]Publikime AL'!D359</f>
        <v>127.88101207</v>
      </c>
      <c r="E256" s="54">
        <f>'[1]Publikime AL'!E359</f>
        <v>258.44475663000003</v>
      </c>
      <c r="F256" s="54">
        <f>'[1]Publikime AL'!F359</f>
        <v>344.98867200000001</v>
      </c>
      <c r="G256" s="54">
        <f>'[1]Publikime AL'!G359</f>
        <v>-198.39891305</v>
      </c>
      <c r="I256" s="6"/>
    </row>
    <row r="257" spans="1:9" x14ac:dyDescent="0.25">
      <c r="A257" s="53">
        <v>3</v>
      </c>
      <c r="B257" s="54">
        <f>'[1]Publikime AL'!B360</f>
        <v>-24.96275692</v>
      </c>
      <c r="C257" s="54">
        <f>'[1]Publikime AL'!C360</f>
        <v>99.625948780000002</v>
      </c>
      <c r="D257" s="54">
        <f>'[1]Publikime AL'!D360</f>
        <v>103.98131530999999</v>
      </c>
      <c r="E257" s="54">
        <f>'[1]Publikime AL'!E360</f>
        <v>246.40681705999998</v>
      </c>
      <c r="F257" s="54">
        <f>'[1]Publikime AL'!F360</f>
        <v>310.53388799999999</v>
      </c>
      <c r="G257" s="54">
        <f>'[1]Publikime AL'!G360</f>
        <v>-142.57667988</v>
      </c>
      <c r="I257" s="6"/>
    </row>
    <row r="258" spans="1:9" ht="15.75" customHeight="1" x14ac:dyDescent="0.25">
      <c r="A258" s="53">
        <v>4</v>
      </c>
      <c r="B258" s="54">
        <f>'[1]Publikime AL'!B361</f>
        <v>-22.484528470000001</v>
      </c>
      <c r="C258" s="54">
        <f>'[1]Publikime AL'!C361</f>
        <v>99.596853879999998</v>
      </c>
      <c r="D258" s="54">
        <f>'[1]Publikime AL'!D361</f>
        <v>79.066135119999998</v>
      </c>
      <c r="E258" s="54">
        <f>'[1]Publikime AL'!E361</f>
        <v>227.51447729</v>
      </c>
      <c r="F258" s="54">
        <f>'[1]Publikime AL'!F361</f>
        <v>287.793408</v>
      </c>
      <c r="G258" s="54">
        <f>'[1]Publikime AL'!G361</f>
        <v>-137.76021398999998</v>
      </c>
      <c r="I258" s="6"/>
    </row>
    <row r="259" spans="1:9" x14ac:dyDescent="0.25">
      <c r="A259" s="53">
        <v>5</v>
      </c>
      <c r="B259" s="54">
        <f>'[1]Publikime AL'!B362</f>
        <v>-24.254899010000003</v>
      </c>
      <c r="C259" s="54">
        <f>'[1]Publikime AL'!C362</f>
        <v>109.52460583</v>
      </c>
      <c r="D259" s="54">
        <f>'[1]Publikime AL'!D362</f>
        <v>83.531849409999992</v>
      </c>
      <c r="E259" s="54">
        <f>'[1]Publikime AL'!E362</f>
        <v>226.77581487000003</v>
      </c>
      <c r="F259" s="54">
        <f>'[1]Publikime AL'!F362</f>
        <v>294.30643199999997</v>
      </c>
      <c r="G259" s="54">
        <f>'[1]Publikime AL'!G362</f>
        <v>-143.90691731000001</v>
      </c>
      <c r="I259" s="6"/>
    </row>
    <row r="260" spans="1:9" x14ac:dyDescent="0.25">
      <c r="A260" s="53">
        <v>6</v>
      </c>
      <c r="B260" s="54">
        <f>'[1]Publikime AL'!B363</f>
        <v>-20.589085279999999</v>
      </c>
      <c r="C260" s="54">
        <f>'[1]Publikime AL'!C363</f>
        <v>99.643689589999994</v>
      </c>
      <c r="D260" s="54">
        <f>'[1]Publikime AL'!D363</f>
        <v>89.863895910000011</v>
      </c>
      <c r="E260" s="54">
        <f>'[1]Publikime AL'!E363</f>
        <v>251.81292281999998</v>
      </c>
      <c r="F260" s="54">
        <f>'[1]Publikime AL'!F363</f>
        <v>282.28569599999997</v>
      </c>
      <c r="G260" s="54">
        <f>'[1]Publikime AL'!G363</f>
        <v>-112.25991083000001</v>
      </c>
      <c r="I260" s="6"/>
    </row>
    <row r="261" spans="1:9" x14ac:dyDescent="0.25">
      <c r="A261" s="53">
        <v>7</v>
      </c>
      <c r="B261" s="54">
        <f>'[1]Publikime AL'!B364</f>
        <v>-34.957439739999998</v>
      </c>
      <c r="C261" s="54">
        <f>'[1]Publikime AL'!C364</f>
        <v>206.53201245</v>
      </c>
      <c r="D261" s="54">
        <f>'[1]Publikime AL'!D364</f>
        <v>66.729537269999994</v>
      </c>
      <c r="E261" s="54">
        <f>'[1]Publikime AL'!E364</f>
        <v>267.30870570000002</v>
      </c>
      <c r="F261" s="54">
        <f>'[1]Publikime AL'!F364</f>
        <v>172.06963199999998</v>
      </c>
      <c r="G261" s="54">
        <f>'[1]Publikime AL'!G364</f>
        <v>-101.92766898999999</v>
      </c>
      <c r="I261" s="6"/>
    </row>
    <row r="262" spans="1:9" x14ac:dyDescent="0.25">
      <c r="A262" s="53">
        <v>8</v>
      </c>
      <c r="B262" s="54">
        <f>'[1]Publikime AL'!B365</f>
        <v>-44.894303659999999</v>
      </c>
      <c r="C262" s="54">
        <f>'[1]Publikime AL'!C365</f>
        <v>219.35932083000003</v>
      </c>
      <c r="D262" s="54">
        <f>'[1]Publikime AL'!D365</f>
        <v>89.556625260000004</v>
      </c>
      <c r="E262" s="54">
        <f>'[1]Publikime AL'!E365</f>
        <v>236.53002954999999</v>
      </c>
      <c r="F262" s="54">
        <f>'[1]Publikime AL'!F365</f>
        <v>181.58784</v>
      </c>
      <c r="G262" s="54">
        <f>'[1]Publikime AL'!G365</f>
        <v>-193.18634351</v>
      </c>
      <c r="I262" s="6"/>
    </row>
    <row r="263" spans="1:9" x14ac:dyDescent="0.25">
      <c r="A263" s="53">
        <v>9</v>
      </c>
      <c r="B263" s="54">
        <f>'[1]Publikime AL'!B366</f>
        <v>-44.166124469999993</v>
      </c>
      <c r="C263" s="54">
        <f>'[1]Publikime AL'!C366</f>
        <v>219.38628686000001</v>
      </c>
      <c r="D263" s="54">
        <f>'[1]Publikime AL'!D366</f>
        <v>141.18661243</v>
      </c>
      <c r="E263" s="54">
        <f>'[1]Publikime AL'!E366</f>
        <v>245.05206503000002</v>
      </c>
      <c r="F263" s="54">
        <f>'[1]Publikime AL'!F366</f>
        <v>269.27577600000006</v>
      </c>
      <c r="G263" s="54">
        <f>'[1]Publikime AL'!G366</f>
        <v>-298.39638301999997</v>
      </c>
      <c r="I263" s="6"/>
    </row>
    <row r="264" spans="1:9" x14ac:dyDescent="0.25">
      <c r="A264" s="53">
        <v>10</v>
      </c>
      <c r="B264" s="54">
        <f>'[1]Publikime AL'!B367</f>
        <v>-35.001953020000002</v>
      </c>
      <c r="C264" s="54">
        <f>'[1]Publikime AL'!C367</f>
        <v>219.27203610000001</v>
      </c>
      <c r="D264" s="54">
        <f>'[1]Publikime AL'!D367</f>
        <v>161.63536869000001</v>
      </c>
      <c r="E264" s="54">
        <f>'[1]Publikime AL'!E367</f>
        <v>241.06522330999999</v>
      </c>
      <c r="F264" s="54">
        <f>'[1]Publikime AL'!F367</f>
        <v>297.23635200000001</v>
      </c>
      <c r="G264" s="54">
        <f>'[1]Publikime AL'!G367</f>
        <v>-298.50992413999995</v>
      </c>
      <c r="I264" s="6"/>
    </row>
    <row r="265" spans="1:9" x14ac:dyDescent="0.25">
      <c r="A265" s="53">
        <v>11</v>
      </c>
      <c r="B265" s="54">
        <f>'[1]Publikime AL'!B368</f>
        <v>-42.143915209999996</v>
      </c>
      <c r="C265" s="54">
        <f>'[1]Publikime AL'!C368</f>
        <v>229.31687731</v>
      </c>
      <c r="D265" s="54">
        <f>'[1]Publikime AL'!D368</f>
        <v>161.79326180999999</v>
      </c>
      <c r="E265" s="54">
        <f>'[1]Publikime AL'!E368</f>
        <v>240.70718169</v>
      </c>
      <c r="F265" s="54">
        <f>'[1]Publikime AL'!F368</f>
        <v>292.25279999999998</v>
      </c>
      <c r="G265" s="54">
        <f>'[1]Publikime AL'!G368</f>
        <v>-293.87667234000003</v>
      </c>
      <c r="I265" s="6"/>
    </row>
    <row r="266" spans="1:9" x14ac:dyDescent="0.25">
      <c r="A266" s="53">
        <v>12</v>
      </c>
      <c r="B266" s="54">
        <f>'[1]Publikime AL'!B369</f>
        <v>-57.329475399999993</v>
      </c>
      <c r="C266" s="54">
        <f>'[1]Publikime AL'!C369</f>
        <v>229.37222861999999</v>
      </c>
      <c r="D266" s="54">
        <f>'[1]Publikime AL'!D369</f>
        <v>161.85358052999999</v>
      </c>
      <c r="E266" s="54">
        <f>'[1]Publikime AL'!E369</f>
        <v>252.30321403999997</v>
      </c>
      <c r="F266" s="54">
        <f>'[1]Publikime AL'!F369</f>
        <v>264.92928000000001</v>
      </c>
      <c r="G266" s="54">
        <f>'[1]Publikime AL'!G369</f>
        <v>-242.28900681000002</v>
      </c>
      <c r="I266" s="6"/>
    </row>
    <row r="267" spans="1:9" x14ac:dyDescent="0.25">
      <c r="A267" s="53">
        <v>13</v>
      </c>
      <c r="B267" s="54">
        <f>'[1]Publikime AL'!B370</f>
        <v>-56.608795739999998</v>
      </c>
      <c r="C267" s="54">
        <f>'[1]Publikime AL'!C370</f>
        <v>229.40061389000002</v>
      </c>
      <c r="D267" s="54">
        <f>'[1]Publikime AL'!D370</f>
        <v>201.32295861999998</v>
      </c>
      <c r="E267" s="54">
        <f>'[1]Publikime AL'!E370</f>
        <v>249.36791795000002</v>
      </c>
      <c r="F267" s="54">
        <f>'[1]Publikime AL'!F370</f>
        <v>345.70905599999998</v>
      </c>
      <c r="G267" s="54">
        <f>'[1]Publikime AL'!G370</f>
        <v>-340.74722045000004</v>
      </c>
      <c r="I267" s="6"/>
    </row>
    <row r="268" spans="1:9" ht="15.75" customHeight="1" x14ac:dyDescent="0.25">
      <c r="A268" s="53">
        <v>14</v>
      </c>
      <c r="B268" s="54">
        <f>'[1]Publikime AL'!B371</f>
        <v>-38.303193310000005</v>
      </c>
      <c r="C268" s="54">
        <f>'[1]Publikime AL'!C371</f>
        <v>229.43893402999998</v>
      </c>
      <c r="D268" s="54">
        <f>'[1]Publikime AL'!D371</f>
        <v>165.27861946999997</v>
      </c>
      <c r="E268" s="54">
        <f>'[1]Publikime AL'!E371</f>
        <v>268.87634733000004</v>
      </c>
      <c r="F268" s="54">
        <f>'[1]Publikime AL'!F371</f>
        <v>265.05292800000001</v>
      </c>
      <c r="G268" s="54">
        <f>'[1]Publikime AL'!G371</f>
        <v>-281.22199850999999</v>
      </c>
      <c r="I268" s="6"/>
    </row>
    <row r="269" spans="1:9" x14ac:dyDescent="0.25">
      <c r="A269" s="53">
        <v>15</v>
      </c>
      <c r="B269" s="54">
        <f>'[1]Publikime AL'!B372</f>
        <v>-32.423811600000001</v>
      </c>
      <c r="C269" s="54">
        <f>'[1]Publikime AL'!C372</f>
        <v>229.44815924000002</v>
      </c>
      <c r="D269" s="54">
        <f>'[1]Publikime AL'!D372</f>
        <v>107.36945338000001</v>
      </c>
      <c r="E269" s="54">
        <f>'[1]Publikime AL'!E372</f>
        <v>279.14988364999999</v>
      </c>
      <c r="F269" s="54">
        <f>'[1]Publikime AL'!F372</f>
        <v>159.12960000000001</v>
      </c>
      <c r="G269" s="54">
        <f>'[1]Publikime AL'!G372</f>
        <v>-154.29851020000001</v>
      </c>
      <c r="I269" s="6"/>
    </row>
    <row r="270" spans="1:9" x14ac:dyDescent="0.25">
      <c r="A270" s="53">
        <v>16</v>
      </c>
      <c r="B270" s="54">
        <f>'[1]Publikime AL'!B373</f>
        <v>-39.204345299999993</v>
      </c>
      <c r="C270" s="54">
        <f>'[1]Publikime AL'!C373</f>
        <v>219.69426714000002</v>
      </c>
      <c r="D270" s="54">
        <f>'[1]Publikime AL'!D373</f>
        <v>81.040686210000004</v>
      </c>
      <c r="E270" s="54">
        <f>'[1]Publikime AL'!E373</f>
        <v>282.32709975</v>
      </c>
      <c r="F270" s="54">
        <f>'[1]Publikime AL'!F373</f>
        <v>118.922496</v>
      </c>
      <c r="G270" s="54">
        <f>'[1]Publikime AL'!G373</f>
        <v>-129.57751197999997</v>
      </c>
      <c r="I270" s="6"/>
    </row>
    <row r="271" spans="1:9" x14ac:dyDescent="0.25">
      <c r="A271" s="53">
        <v>17</v>
      </c>
      <c r="B271" s="54">
        <f>'[1]Publikime AL'!B374</f>
        <v>-50.5731337</v>
      </c>
      <c r="C271" s="54">
        <f>'[1]Publikime AL'!C374</f>
        <v>222.15810951</v>
      </c>
      <c r="D271" s="54">
        <f>'[1]Publikime AL'!D374</f>
        <v>89.422504799999984</v>
      </c>
      <c r="E271" s="54">
        <f>'[1]Publikime AL'!E374</f>
        <v>284.68501342000002</v>
      </c>
      <c r="F271" s="54">
        <f>'[1]Publikime AL'!F374</f>
        <v>115.45228800000001</v>
      </c>
      <c r="G271" s="54">
        <f>'[1]Publikime AL'!G374</f>
        <v>-153.13600394999997</v>
      </c>
      <c r="I271" s="6"/>
    </row>
    <row r="272" spans="1:9" x14ac:dyDescent="0.25">
      <c r="A272" s="53">
        <v>18</v>
      </c>
      <c r="B272" s="54">
        <f>'[1]Publikime AL'!B375</f>
        <v>-48.813407639999994</v>
      </c>
      <c r="C272" s="54">
        <f>'[1]Publikime AL'!C375</f>
        <v>219.21384626</v>
      </c>
      <c r="D272" s="54">
        <f>'[1]Publikime AL'!D375</f>
        <v>101.22936233</v>
      </c>
      <c r="E272" s="54">
        <f>'[1]Publikime AL'!E375</f>
        <v>288.08802152999999</v>
      </c>
      <c r="F272" s="54">
        <f>'[1]Publikime AL'!F375</f>
        <v>122.658816</v>
      </c>
      <c r="G272" s="54">
        <f>'[1]Publikime AL'!G375</f>
        <v>-163.24116356000002</v>
      </c>
      <c r="I272" s="6"/>
    </row>
    <row r="273" spans="1:9" x14ac:dyDescent="0.25">
      <c r="A273" s="53">
        <v>19</v>
      </c>
      <c r="B273" s="54">
        <f>'[1]Publikime AL'!B376</f>
        <v>-49.598679950000005</v>
      </c>
      <c r="C273" s="54">
        <f>'[1]Publikime AL'!C376</f>
        <v>219.25003749999999</v>
      </c>
      <c r="D273" s="54">
        <f>'[1]Publikime AL'!D376</f>
        <v>82.612875939999995</v>
      </c>
      <c r="E273" s="54">
        <f>'[1]Publikime AL'!E376</f>
        <v>283.19801176999999</v>
      </c>
      <c r="F273" s="54">
        <f>'[1]Publikime AL'!F376</f>
        <v>100.71935999999999</v>
      </c>
      <c r="G273" s="54">
        <f>'[1]Publikime AL'!G376</f>
        <v>-157.30218889</v>
      </c>
      <c r="I273" s="6"/>
    </row>
    <row r="274" spans="1:9" x14ac:dyDescent="0.25">
      <c r="A274" s="53">
        <v>20</v>
      </c>
      <c r="B274" s="54">
        <f>'[1]Publikime AL'!B377</f>
        <v>-49.131532440000001</v>
      </c>
      <c r="C274" s="54">
        <f>'[1]Publikime AL'!C377</f>
        <v>219.29261542</v>
      </c>
      <c r="D274" s="54">
        <f>'[1]Publikime AL'!D377</f>
        <v>111.42216183000001</v>
      </c>
      <c r="E274" s="54">
        <f>'[1]Publikime AL'!E377</f>
        <v>266.07007526000001</v>
      </c>
      <c r="F274" s="54">
        <f>'[1]Publikime AL'!F377</f>
        <v>127.69075200000002</v>
      </c>
      <c r="G274" s="54">
        <f>'[1]Publikime AL'!G377</f>
        <v>-149.53623438</v>
      </c>
      <c r="I274" s="6"/>
    </row>
    <row r="275" spans="1:9" x14ac:dyDescent="0.25">
      <c r="A275" s="53">
        <v>21</v>
      </c>
      <c r="B275" s="54">
        <f>'[1]Publikime AL'!B378</f>
        <v>-51.392032890000003</v>
      </c>
      <c r="C275" s="54">
        <f>'[1]Publikime AL'!C378</f>
        <v>225.72542967000001</v>
      </c>
      <c r="D275" s="54">
        <f>'[1]Publikime AL'!D378</f>
        <v>75.114904030000005</v>
      </c>
      <c r="E275" s="54">
        <f>'[1]Publikime AL'!E378</f>
        <v>239.85562327</v>
      </c>
      <c r="F275" s="54">
        <f>'[1]Publikime AL'!F378</f>
        <v>109.32364799999999</v>
      </c>
      <c r="G275" s="54">
        <f>'[1]Publikime AL'!G378</f>
        <v>-190.94519664000001</v>
      </c>
      <c r="I275" s="6"/>
    </row>
    <row r="276" spans="1:9" x14ac:dyDescent="0.25">
      <c r="A276" s="53">
        <v>22</v>
      </c>
      <c r="B276" s="54">
        <f>'[1]Publikime AL'!B379</f>
        <v>-50.500557700000009</v>
      </c>
      <c r="C276" s="54">
        <f>'[1]Publikime AL'!C379</f>
        <v>186.34794894000004</v>
      </c>
      <c r="D276" s="54">
        <f>'[1]Publikime AL'!D379</f>
        <v>112.73817443</v>
      </c>
      <c r="E276" s="54">
        <f>'[1]Publikime AL'!E379</f>
        <v>254.04503809999997</v>
      </c>
      <c r="F276" s="54">
        <f>'[1]Publikime AL'!F379</f>
        <v>152.097792</v>
      </c>
      <c r="G276" s="54">
        <f>'[1]Publikime AL'!G379</f>
        <v>-174.89590140999999</v>
      </c>
      <c r="I276" s="6"/>
    </row>
    <row r="277" spans="1:9" x14ac:dyDescent="0.25">
      <c r="A277" s="53">
        <v>23</v>
      </c>
      <c r="B277" s="54">
        <f>'[1]Publikime AL'!B380</f>
        <v>-43.723168939999994</v>
      </c>
      <c r="C277" s="54">
        <f>'[1]Publikime AL'!C380</f>
        <v>200.36672946000002</v>
      </c>
      <c r="D277" s="54">
        <f>'[1]Publikime AL'!D380</f>
        <v>34.044241299999996</v>
      </c>
      <c r="E277" s="54">
        <f>'[1]Publikime AL'!E380</f>
        <v>278.38219082999996</v>
      </c>
      <c r="F277" s="54">
        <f>'[1]Publikime AL'!F380</f>
        <v>231.97708800000001</v>
      </c>
      <c r="G277" s="54">
        <f>'[1]Publikime AL'!G380</f>
        <v>-150.29102478000001</v>
      </c>
      <c r="I277" s="6"/>
    </row>
    <row r="278" spans="1:9" ht="15.75" customHeight="1" x14ac:dyDescent="0.25">
      <c r="A278" s="55">
        <v>24</v>
      </c>
      <c r="B278" s="54">
        <f>'[1]Publikime AL'!B381</f>
        <v>-36.901266919999998</v>
      </c>
      <c r="C278" s="54">
        <f>'[1]Publikime AL'!C381</f>
        <v>226.98502650000003</v>
      </c>
      <c r="D278" s="54">
        <f>'[1]Publikime AL'!D381</f>
        <v>104.43193164</v>
      </c>
      <c r="E278" s="54">
        <f>'[1]Publikime AL'!E381</f>
        <v>274.96628032000001</v>
      </c>
      <c r="F278" s="54">
        <f>'[1]Publikime AL'!F381</f>
        <v>253.63161600000004</v>
      </c>
      <c r="G278" s="54">
        <f>'[1]Publikime AL'!G381</f>
        <v>-157.67764872999999</v>
      </c>
      <c r="I278" s="6"/>
    </row>
    <row r="279" spans="1:9" x14ac:dyDescent="0.25">
      <c r="A279" s="115"/>
      <c r="I279" s="6"/>
    </row>
    <row r="280" spans="1:9" x14ac:dyDescent="0.25">
      <c r="A280" s="4"/>
      <c r="I280" s="6"/>
    </row>
    <row r="281" spans="1:9" ht="15.75" thickBot="1" x14ac:dyDescent="0.3">
      <c r="A281" s="4"/>
      <c r="I281" s="6"/>
    </row>
    <row r="282" spans="1:9" ht="15.75" customHeight="1" thickBot="1" x14ac:dyDescent="0.3">
      <c r="A282" s="2" t="s">
        <v>195</v>
      </c>
      <c r="B282" s="171" t="s">
        <v>196</v>
      </c>
      <c r="C282" s="172"/>
      <c r="D282" s="172"/>
      <c r="E282" s="172"/>
      <c r="F282" s="172"/>
      <c r="G282" s="172"/>
      <c r="H282" s="172"/>
      <c r="I282" s="173"/>
    </row>
    <row r="283" spans="1:9" ht="15.75" customHeight="1" x14ac:dyDescent="0.25">
      <c r="A283" s="4"/>
      <c r="B283" s="25"/>
      <c r="C283" s="25"/>
      <c r="D283" s="25"/>
      <c r="E283" s="25"/>
      <c r="F283" s="25"/>
      <c r="G283" s="25"/>
      <c r="I283" s="6"/>
    </row>
    <row r="284" spans="1:9" ht="15.75" customHeight="1" x14ac:dyDescent="0.25">
      <c r="A284" s="4"/>
      <c r="C284" s="56" t="s">
        <v>150</v>
      </c>
      <c r="D284" s="57" t="s">
        <v>197</v>
      </c>
      <c r="E284" s="58" t="s">
        <v>198</v>
      </c>
      <c r="F284" s="25"/>
      <c r="G284" s="25"/>
      <c r="I284" s="6"/>
    </row>
    <row r="285" spans="1:9" ht="15.75" customHeight="1" x14ac:dyDescent="0.25">
      <c r="A285" s="4"/>
      <c r="C285" s="59" t="s">
        <v>199</v>
      </c>
      <c r="D285" s="60" t="s">
        <v>200</v>
      </c>
      <c r="E285" s="61" t="s">
        <v>35</v>
      </c>
      <c r="F285" s="25"/>
      <c r="G285" s="25"/>
      <c r="I285" s="6"/>
    </row>
    <row r="286" spans="1:9" ht="15.75" customHeight="1" x14ac:dyDescent="0.25">
      <c r="A286" s="4"/>
      <c r="C286" s="62" t="s">
        <v>36</v>
      </c>
      <c r="D286" s="60" t="s">
        <v>200</v>
      </c>
      <c r="E286" s="61" t="s">
        <v>35</v>
      </c>
      <c r="F286" s="25"/>
      <c r="G286" s="25"/>
      <c r="I286" s="6"/>
    </row>
    <row r="287" spans="1:9" x14ac:dyDescent="0.25">
      <c r="A287" s="4"/>
      <c r="C287" s="62" t="s">
        <v>37</v>
      </c>
      <c r="D287" s="60" t="s">
        <v>200</v>
      </c>
      <c r="E287" s="61" t="s">
        <v>35</v>
      </c>
      <c r="F287" s="25"/>
      <c r="G287" s="25"/>
      <c r="I287" s="6"/>
    </row>
    <row r="288" spans="1:9" ht="15.75" customHeight="1" x14ac:dyDescent="0.25">
      <c r="A288" s="4"/>
      <c r="C288" s="62" t="s">
        <v>201</v>
      </c>
      <c r="D288" s="60" t="s">
        <v>200</v>
      </c>
      <c r="E288" s="61" t="s">
        <v>39</v>
      </c>
      <c r="F288" s="25"/>
      <c r="G288" s="25"/>
      <c r="I288" s="6"/>
    </row>
    <row r="289" spans="1:9" ht="15.75" customHeight="1" x14ac:dyDescent="0.25">
      <c r="A289" s="4"/>
      <c r="C289" s="63" t="s">
        <v>40</v>
      </c>
      <c r="D289" s="60" t="s">
        <v>200</v>
      </c>
      <c r="E289" s="64" t="s">
        <v>39</v>
      </c>
      <c r="F289" s="25"/>
      <c r="G289" s="25"/>
      <c r="I289" s="6"/>
    </row>
    <row r="290" spans="1:9" ht="15.75" customHeight="1" thickBot="1" x14ac:dyDescent="0.3">
      <c r="A290" s="4"/>
      <c r="I290" s="6"/>
    </row>
    <row r="291" spans="1:9" ht="15.75" customHeight="1" thickBot="1" x14ac:dyDescent="0.3">
      <c r="A291" s="2" t="s">
        <v>202</v>
      </c>
      <c r="B291" s="168" t="s">
        <v>203</v>
      </c>
      <c r="C291" s="169"/>
      <c r="D291" s="169"/>
      <c r="E291" s="169"/>
      <c r="F291" s="169"/>
      <c r="G291" s="170"/>
      <c r="H291" s="177" t="s">
        <v>28</v>
      </c>
      <c r="I291" s="178"/>
    </row>
    <row r="292" spans="1:9" ht="15.75" thickBot="1" x14ac:dyDescent="0.3">
      <c r="A292" s="4"/>
      <c r="I292" s="6"/>
    </row>
    <row r="293" spans="1:9" ht="15.75" customHeight="1" thickBot="1" x14ac:dyDescent="0.3">
      <c r="A293" s="2" t="s">
        <v>204</v>
      </c>
      <c r="B293" s="168" t="s">
        <v>205</v>
      </c>
      <c r="C293" s="169"/>
      <c r="D293" s="169"/>
      <c r="E293" s="169"/>
      <c r="F293" s="169"/>
      <c r="G293" s="170"/>
      <c r="H293" s="177" t="s">
        <v>28</v>
      </c>
      <c r="I293" s="178"/>
    </row>
    <row r="294" spans="1:9" ht="15.75" thickBot="1" x14ac:dyDescent="0.3">
      <c r="A294" s="4"/>
      <c r="I294" s="6"/>
    </row>
    <row r="295" spans="1:9" ht="15.75" customHeight="1" thickBot="1" x14ac:dyDescent="0.3">
      <c r="A295" s="2" t="s">
        <v>206</v>
      </c>
      <c r="B295" s="168" t="s">
        <v>207</v>
      </c>
      <c r="C295" s="169"/>
      <c r="D295" s="169"/>
      <c r="E295" s="169"/>
      <c r="F295" s="169"/>
      <c r="G295" s="170"/>
      <c r="H295" s="177" t="s">
        <v>28</v>
      </c>
      <c r="I295" s="178"/>
    </row>
    <row r="296" spans="1:9" ht="15.75" thickBot="1" x14ac:dyDescent="0.3">
      <c r="A296" s="4"/>
      <c r="I296" s="6"/>
    </row>
    <row r="297" spans="1:9" ht="15.75" customHeight="1" thickBot="1" x14ac:dyDescent="0.3">
      <c r="A297" s="2" t="s">
        <v>208</v>
      </c>
      <c r="B297" s="168" t="s">
        <v>209</v>
      </c>
      <c r="C297" s="169"/>
      <c r="D297" s="169"/>
      <c r="E297" s="169"/>
      <c r="F297" s="169"/>
      <c r="G297" s="169"/>
      <c r="H297" s="169"/>
      <c r="I297" s="170"/>
    </row>
    <row r="298" spans="1:9" ht="15.75" customHeight="1" x14ac:dyDescent="0.25">
      <c r="A298" s="4"/>
      <c r="I298" s="6"/>
    </row>
    <row r="299" spans="1:9" ht="15" customHeight="1" x14ac:dyDescent="0.25">
      <c r="A299" s="65"/>
      <c r="B299" s="66"/>
      <c r="C299" s="67" t="s">
        <v>210</v>
      </c>
      <c r="D299" s="68" t="s">
        <v>211</v>
      </c>
      <c r="E299" s="69" t="s">
        <v>198</v>
      </c>
      <c r="F299" s="70" t="s">
        <v>212</v>
      </c>
      <c r="G299" s="69" t="s">
        <v>213</v>
      </c>
      <c r="I299" s="22"/>
    </row>
    <row r="300" spans="1:9" ht="15" customHeight="1" x14ac:dyDescent="0.25">
      <c r="A300" s="65"/>
      <c r="B300" s="71"/>
      <c r="C300" s="72" t="s">
        <v>41</v>
      </c>
      <c r="D300" s="73">
        <v>500</v>
      </c>
      <c r="E300" s="18">
        <v>220</v>
      </c>
      <c r="F300" s="42" t="s">
        <v>42</v>
      </c>
      <c r="G300" s="11" t="s">
        <v>23</v>
      </c>
      <c r="I300" s="22"/>
    </row>
    <row r="301" spans="1:9" ht="15" customHeight="1" x14ac:dyDescent="0.25">
      <c r="A301" s="65"/>
      <c r="B301" s="71"/>
      <c r="C301" s="72" t="s">
        <v>43</v>
      </c>
      <c r="D301" s="73">
        <v>600</v>
      </c>
      <c r="E301" s="18">
        <v>220</v>
      </c>
      <c r="F301" s="42" t="s">
        <v>42</v>
      </c>
      <c r="G301" s="11" t="s">
        <v>23</v>
      </c>
      <c r="I301" s="22"/>
    </row>
    <row r="302" spans="1:9" ht="15" customHeight="1" x14ac:dyDescent="0.25">
      <c r="A302" s="65"/>
      <c r="B302" s="71"/>
      <c r="C302" s="74" t="s">
        <v>44</v>
      </c>
      <c r="D302" s="73">
        <v>250</v>
      </c>
      <c r="E302" s="18">
        <v>220</v>
      </c>
      <c r="F302" s="42" t="s">
        <v>42</v>
      </c>
      <c r="G302" s="11" t="s">
        <v>23</v>
      </c>
      <c r="I302" s="22"/>
    </row>
    <row r="303" spans="1:9" ht="15" customHeight="1" x14ac:dyDescent="0.25">
      <c r="A303" s="65"/>
      <c r="B303" s="71"/>
      <c r="C303" s="74" t="s">
        <v>45</v>
      </c>
      <c r="D303" s="73">
        <v>28</v>
      </c>
      <c r="E303" s="18">
        <v>220</v>
      </c>
      <c r="F303" s="42" t="s">
        <v>42</v>
      </c>
      <c r="G303" s="11" t="s">
        <v>23</v>
      </c>
      <c r="I303" s="6"/>
    </row>
    <row r="304" spans="1:9" ht="15" customHeight="1" x14ac:dyDescent="0.25">
      <c r="A304" s="65"/>
      <c r="B304" s="71"/>
      <c r="C304" s="74" t="s">
        <v>46</v>
      </c>
      <c r="D304" s="73">
        <v>72</v>
      </c>
      <c r="E304" s="18">
        <v>220</v>
      </c>
      <c r="F304" s="42" t="s">
        <v>42</v>
      </c>
      <c r="G304" s="11" t="s">
        <v>23</v>
      </c>
      <c r="I304" s="6"/>
    </row>
    <row r="305" spans="1:9" ht="15" customHeight="1" x14ac:dyDescent="0.25">
      <c r="A305" s="65"/>
      <c r="B305" s="71"/>
      <c r="C305" s="74" t="s">
        <v>47</v>
      </c>
      <c r="D305" s="73">
        <v>180</v>
      </c>
      <c r="E305" s="18">
        <v>220</v>
      </c>
      <c r="F305" s="42" t="s">
        <v>42</v>
      </c>
      <c r="G305" s="11" t="s">
        <v>23</v>
      </c>
      <c r="I305" s="6"/>
    </row>
    <row r="306" spans="1:9" ht="15" customHeight="1" x14ac:dyDescent="0.25">
      <c r="A306" s="65"/>
      <c r="B306" s="71"/>
      <c r="C306" s="74" t="s">
        <v>48</v>
      </c>
      <c r="D306" s="73">
        <v>97</v>
      </c>
      <c r="E306" s="18">
        <v>220</v>
      </c>
      <c r="F306" s="42" t="s">
        <v>257</v>
      </c>
      <c r="G306" s="11" t="s">
        <v>23</v>
      </c>
      <c r="I306" s="6"/>
    </row>
    <row r="307" spans="1:9" ht="15" customHeight="1" x14ac:dyDescent="0.25">
      <c r="A307" s="65"/>
      <c r="B307" s="71"/>
      <c r="C307" s="74" t="s">
        <v>259</v>
      </c>
      <c r="D307" s="73">
        <v>140</v>
      </c>
      <c r="E307" s="18">
        <v>220</v>
      </c>
      <c r="F307" s="42" t="s">
        <v>258</v>
      </c>
      <c r="G307" s="11" t="s">
        <v>23</v>
      </c>
      <c r="I307" s="6"/>
    </row>
    <row r="308" spans="1:9" ht="15" customHeight="1" x14ac:dyDescent="0.25">
      <c r="A308" s="65"/>
      <c r="B308" s="71"/>
      <c r="C308" s="74" t="s">
        <v>49</v>
      </c>
      <c r="D308" s="73">
        <v>48.2</v>
      </c>
      <c r="E308" s="18">
        <v>110</v>
      </c>
      <c r="F308" s="42" t="s">
        <v>42</v>
      </c>
      <c r="G308" s="11" t="s">
        <v>23</v>
      </c>
      <c r="I308" s="6"/>
    </row>
    <row r="309" spans="1:9" ht="15" customHeight="1" x14ac:dyDescent="0.25">
      <c r="A309" s="65"/>
      <c r="B309" s="71"/>
      <c r="C309" s="74" t="s">
        <v>50</v>
      </c>
      <c r="D309" s="73">
        <v>71.569999999999993</v>
      </c>
      <c r="E309" s="18">
        <v>110</v>
      </c>
      <c r="F309" s="42" t="s">
        <v>42</v>
      </c>
      <c r="G309" s="11" t="s">
        <v>23</v>
      </c>
      <c r="I309" s="6"/>
    </row>
    <row r="310" spans="1:9" ht="15" customHeight="1" x14ac:dyDescent="0.25">
      <c r="A310" s="65"/>
      <c r="B310" s="71"/>
      <c r="C310" s="74" t="s">
        <v>51</v>
      </c>
      <c r="D310" s="73">
        <v>25</v>
      </c>
      <c r="E310" s="18">
        <v>110</v>
      </c>
      <c r="F310" s="42" t="s">
        <v>42</v>
      </c>
      <c r="G310" s="11" t="s">
        <v>23</v>
      </c>
      <c r="I310" s="6"/>
    </row>
    <row r="311" spans="1:9" ht="15" customHeight="1" x14ac:dyDescent="0.25">
      <c r="A311" s="65"/>
      <c r="B311" s="71"/>
      <c r="C311" s="74" t="s">
        <v>52</v>
      </c>
      <c r="D311" s="73">
        <v>24</v>
      </c>
      <c r="E311" s="18">
        <v>110</v>
      </c>
      <c r="F311" s="42" t="s">
        <v>42</v>
      </c>
      <c r="G311" s="11" t="s">
        <v>23</v>
      </c>
      <c r="I311" s="6"/>
    </row>
    <row r="312" spans="1:9" ht="15" customHeight="1" x14ac:dyDescent="0.25">
      <c r="A312" s="65"/>
      <c r="B312" s="71"/>
      <c r="C312" s="74" t="s">
        <v>53</v>
      </c>
      <c r="D312" s="73">
        <v>27.5</v>
      </c>
      <c r="E312" s="18">
        <v>110</v>
      </c>
      <c r="F312" s="42" t="s">
        <v>42</v>
      </c>
      <c r="G312" s="11" t="s">
        <v>23</v>
      </c>
      <c r="I312" s="6"/>
    </row>
    <row r="313" spans="1:9" ht="15" customHeight="1" x14ac:dyDescent="0.25">
      <c r="A313" s="65"/>
      <c r="B313" s="71"/>
      <c r="C313" s="74" t="s">
        <v>54</v>
      </c>
      <c r="D313" s="73">
        <v>11</v>
      </c>
      <c r="E313" s="18">
        <v>110</v>
      </c>
      <c r="F313" s="42" t="s">
        <v>42</v>
      </c>
      <c r="G313" s="11" t="s">
        <v>23</v>
      </c>
      <c r="I313" s="6"/>
    </row>
    <row r="314" spans="1:9" ht="15" customHeight="1" x14ac:dyDescent="0.25">
      <c r="A314" s="65"/>
      <c r="B314" s="71"/>
      <c r="C314" s="74" t="s">
        <v>55</v>
      </c>
      <c r="D314" s="73">
        <v>2.5</v>
      </c>
      <c r="E314" s="18">
        <v>110</v>
      </c>
      <c r="F314" s="42" t="s">
        <v>42</v>
      </c>
      <c r="G314" s="11" t="s">
        <v>23</v>
      </c>
      <c r="I314" s="6"/>
    </row>
    <row r="315" spans="1:9" ht="15" customHeight="1" x14ac:dyDescent="0.25">
      <c r="A315" s="65"/>
      <c r="B315" s="71"/>
      <c r="C315" s="74" t="s">
        <v>56</v>
      </c>
      <c r="D315" s="73">
        <v>8.8000000000000007</v>
      </c>
      <c r="E315" s="18">
        <v>110</v>
      </c>
      <c r="F315" s="42" t="s">
        <v>42</v>
      </c>
      <c r="G315" s="11" t="s">
        <v>23</v>
      </c>
      <c r="I315" s="6"/>
    </row>
    <row r="316" spans="1:9" ht="15" customHeight="1" x14ac:dyDescent="0.25">
      <c r="A316" s="65"/>
      <c r="B316" s="71"/>
      <c r="C316" s="74" t="s">
        <v>57</v>
      </c>
      <c r="D316" s="73">
        <v>13.26</v>
      </c>
      <c r="E316" s="18">
        <v>110</v>
      </c>
      <c r="F316" s="42" t="s">
        <v>42</v>
      </c>
      <c r="G316" s="11" t="s">
        <v>23</v>
      </c>
      <c r="I316" s="6"/>
    </row>
    <row r="317" spans="1:9" ht="15" customHeight="1" x14ac:dyDescent="0.25">
      <c r="A317" s="65"/>
      <c r="B317" s="71"/>
      <c r="C317" s="74" t="s">
        <v>58</v>
      </c>
      <c r="D317" s="73">
        <v>16.21</v>
      </c>
      <c r="E317" s="18">
        <v>110</v>
      </c>
      <c r="F317" s="42" t="s">
        <v>42</v>
      </c>
      <c r="G317" s="11" t="s">
        <v>23</v>
      </c>
      <c r="I317" s="6"/>
    </row>
    <row r="318" spans="1:9" ht="15" customHeight="1" x14ac:dyDescent="0.25">
      <c r="A318" s="65"/>
      <c r="B318" s="71"/>
      <c r="C318" s="74" t="s">
        <v>59</v>
      </c>
      <c r="D318" s="73">
        <v>10.35</v>
      </c>
      <c r="E318" s="18">
        <v>110</v>
      </c>
      <c r="F318" s="42" t="s">
        <v>42</v>
      </c>
      <c r="G318" s="11" t="s">
        <v>23</v>
      </c>
      <c r="I318" s="6"/>
    </row>
    <row r="319" spans="1:9" ht="15" customHeight="1" x14ac:dyDescent="0.25">
      <c r="A319" s="65"/>
      <c r="B319" s="71"/>
      <c r="C319" s="74" t="s">
        <v>60</v>
      </c>
      <c r="D319" s="73">
        <v>30.78</v>
      </c>
      <c r="E319" s="18">
        <v>110</v>
      </c>
      <c r="F319" s="42" t="s">
        <v>42</v>
      </c>
      <c r="G319" s="11" t="s">
        <v>23</v>
      </c>
      <c r="I319" s="6"/>
    </row>
    <row r="320" spans="1:9" ht="15" customHeight="1" x14ac:dyDescent="0.25">
      <c r="A320" s="65"/>
      <c r="B320" s="71"/>
      <c r="C320" s="74" t="s">
        <v>61</v>
      </c>
      <c r="D320" s="73">
        <v>11.3</v>
      </c>
      <c r="E320" s="18">
        <v>110</v>
      </c>
      <c r="F320" s="42" t="s">
        <v>42</v>
      </c>
      <c r="G320" s="11" t="s">
        <v>23</v>
      </c>
      <c r="I320" s="6"/>
    </row>
    <row r="321" spans="1:9" ht="15" customHeight="1" x14ac:dyDescent="0.25">
      <c r="A321" s="65"/>
      <c r="B321" s="71"/>
      <c r="C321" s="74" t="s">
        <v>62</v>
      </c>
      <c r="D321" s="73">
        <v>25</v>
      </c>
      <c r="E321" s="18">
        <v>110</v>
      </c>
      <c r="F321" s="42" t="s">
        <v>42</v>
      </c>
      <c r="G321" s="11" t="s">
        <v>23</v>
      </c>
      <c r="I321" s="6"/>
    </row>
    <row r="322" spans="1:9" ht="15" customHeight="1" x14ac:dyDescent="0.25">
      <c r="A322" s="65"/>
      <c r="B322" s="71"/>
      <c r="C322" s="74" t="s">
        <v>63</v>
      </c>
      <c r="D322" s="73">
        <v>8.25</v>
      </c>
      <c r="E322" s="18">
        <v>110</v>
      </c>
      <c r="F322" s="42" t="s">
        <v>42</v>
      </c>
      <c r="G322" s="11" t="s">
        <v>23</v>
      </c>
      <c r="I322" s="6"/>
    </row>
    <row r="323" spans="1:9" ht="15" customHeight="1" x14ac:dyDescent="0.25">
      <c r="A323" s="65"/>
      <c r="B323" s="71"/>
      <c r="C323" s="74" t="s">
        <v>64</v>
      </c>
      <c r="D323" s="73">
        <v>11.34</v>
      </c>
      <c r="E323" s="18">
        <v>110</v>
      </c>
      <c r="F323" s="42" t="s">
        <v>42</v>
      </c>
      <c r="G323" s="11" t="s">
        <v>23</v>
      </c>
      <c r="I323" s="6"/>
    </row>
    <row r="324" spans="1:9" ht="15" customHeight="1" x14ac:dyDescent="0.25">
      <c r="A324" s="65"/>
      <c r="B324" s="71"/>
      <c r="C324" s="74" t="s">
        <v>65</v>
      </c>
      <c r="D324" s="73">
        <v>9.35</v>
      </c>
      <c r="E324" s="18">
        <v>110</v>
      </c>
      <c r="F324" s="42" t="s">
        <v>42</v>
      </c>
      <c r="G324" s="11" t="s">
        <v>23</v>
      </c>
      <c r="I324" s="6"/>
    </row>
    <row r="325" spans="1:9" ht="15" customHeight="1" x14ac:dyDescent="0.25">
      <c r="A325" s="65"/>
      <c r="B325" s="71"/>
      <c r="C325" s="74" t="s">
        <v>66</v>
      </c>
      <c r="D325" s="73">
        <v>6</v>
      </c>
      <c r="E325" s="18">
        <v>110</v>
      </c>
      <c r="F325" s="42" t="s">
        <v>42</v>
      </c>
      <c r="G325" s="11" t="s">
        <v>23</v>
      </c>
      <c r="I325" s="6"/>
    </row>
    <row r="326" spans="1:9" ht="15" customHeight="1" x14ac:dyDescent="0.25">
      <c r="A326" s="65"/>
      <c r="B326" s="71"/>
      <c r="C326" s="74" t="s">
        <v>67</v>
      </c>
      <c r="D326" s="73">
        <v>15</v>
      </c>
      <c r="E326" s="18">
        <v>110</v>
      </c>
      <c r="F326" s="42" t="s">
        <v>42</v>
      </c>
      <c r="G326" s="11" t="s">
        <v>23</v>
      </c>
      <c r="I326" s="6"/>
    </row>
    <row r="327" spans="1:9" ht="15" customHeight="1" x14ac:dyDescent="0.25">
      <c r="A327" s="65"/>
      <c r="B327" s="71"/>
      <c r="C327" s="74" t="s">
        <v>68</v>
      </c>
      <c r="D327" s="73">
        <v>14.2</v>
      </c>
      <c r="E327" s="18">
        <v>110</v>
      </c>
      <c r="F327" s="42" t="s">
        <v>42</v>
      </c>
      <c r="G327" s="11" t="s">
        <v>23</v>
      </c>
      <c r="I327" s="6"/>
    </row>
    <row r="328" spans="1:9" ht="15" customHeight="1" x14ac:dyDescent="0.25">
      <c r="A328" s="65"/>
      <c r="B328" s="71"/>
      <c r="C328" s="74" t="s">
        <v>69</v>
      </c>
      <c r="D328" s="73">
        <v>8</v>
      </c>
      <c r="E328" s="18">
        <v>110</v>
      </c>
      <c r="F328" s="42" t="s">
        <v>42</v>
      </c>
      <c r="G328" s="11" t="s">
        <v>23</v>
      </c>
      <c r="I328" s="6"/>
    </row>
    <row r="329" spans="1:9" ht="15" customHeight="1" x14ac:dyDescent="0.25">
      <c r="A329" s="65"/>
      <c r="B329" s="71"/>
      <c r="C329" s="74" t="s">
        <v>70</v>
      </c>
      <c r="D329" s="73">
        <v>6.1</v>
      </c>
      <c r="E329" s="18">
        <v>110</v>
      </c>
      <c r="F329" s="42" t="s">
        <v>42</v>
      </c>
      <c r="G329" s="11" t="s">
        <v>23</v>
      </c>
      <c r="I329" s="6"/>
    </row>
    <row r="330" spans="1:9" ht="15" customHeight="1" x14ac:dyDescent="0.25">
      <c r="A330" s="65"/>
      <c r="B330" s="71"/>
      <c r="C330" s="74" t="s">
        <v>71</v>
      </c>
      <c r="D330" s="73">
        <v>2.2999999999999998</v>
      </c>
      <c r="E330" s="18">
        <v>110</v>
      </c>
      <c r="F330" s="42" t="s">
        <v>42</v>
      </c>
      <c r="G330" s="11" t="s">
        <v>23</v>
      </c>
      <c r="I330" s="6"/>
    </row>
    <row r="331" spans="1:9" ht="15" customHeight="1" x14ac:dyDescent="0.25">
      <c r="A331" s="65"/>
      <c r="B331" s="71"/>
      <c r="C331" s="74" t="s">
        <v>72</v>
      </c>
      <c r="D331" s="73">
        <v>15</v>
      </c>
      <c r="E331" s="18">
        <v>110</v>
      </c>
      <c r="F331" s="42" t="s">
        <v>42</v>
      </c>
      <c r="G331" s="11" t="s">
        <v>23</v>
      </c>
      <c r="I331" s="6"/>
    </row>
    <row r="332" spans="1:9" ht="15" customHeight="1" x14ac:dyDescent="0.25">
      <c r="A332" s="65"/>
      <c r="B332" s="71"/>
      <c r="C332" s="74" t="s">
        <v>73</v>
      </c>
      <c r="D332" s="73">
        <v>2.2999999999999998</v>
      </c>
      <c r="E332" s="18">
        <v>110</v>
      </c>
      <c r="F332" s="42" t="s">
        <v>42</v>
      </c>
      <c r="G332" s="11" t="s">
        <v>23</v>
      </c>
      <c r="I332" s="6"/>
    </row>
    <row r="333" spans="1:9" ht="15" customHeight="1" x14ac:dyDescent="0.25">
      <c r="A333" s="65"/>
      <c r="B333" s="71"/>
      <c r="C333" s="74" t="s">
        <v>74</v>
      </c>
      <c r="D333" s="73">
        <v>4.5999999999999996</v>
      </c>
      <c r="E333" s="18">
        <v>110</v>
      </c>
      <c r="F333" s="42" t="s">
        <v>42</v>
      </c>
      <c r="G333" s="11" t="s">
        <v>23</v>
      </c>
      <c r="I333" s="6"/>
    </row>
    <row r="334" spans="1:9" ht="15" customHeight="1" x14ac:dyDescent="0.25">
      <c r="A334" s="65"/>
      <c r="B334" s="71"/>
      <c r="C334" s="74" t="s">
        <v>75</v>
      </c>
      <c r="D334" s="73">
        <v>14.9</v>
      </c>
      <c r="E334" s="18">
        <v>110</v>
      </c>
      <c r="F334" s="42" t="s">
        <v>42</v>
      </c>
      <c r="G334" s="11" t="s">
        <v>23</v>
      </c>
      <c r="I334" s="6"/>
    </row>
    <row r="335" spans="1:9" ht="15" customHeight="1" x14ac:dyDescent="0.25">
      <c r="A335" s="65"/>
      <c r="B335" s="71"/>
      <c r="C335" s="74" t="s">
        <v>76</v>
      </c>
      <c r="D335" s="73">
        <v>5.2</v>
      </c>
      <c r="E335" s="18">
        <v>110</v>
      </c>
      <c r="F335" s="42" t="s">
        <v>42</v>
      </c>
      <c r="G335" s="11" t="s">
        <v>23</v>
      </c>
      <c r="I335" s="6"/>
    </row>
    <row r="336" spans="1:9" ht="15" customHeight="1" x14ac:dyDescent="0.25">
      <c r="A336" s="65"/>
      <c r="B336" s="71"/>
      <c r="C336" s="74" t="s">
        <v>77</v>
      </c>
      <c r="D336" s="73">
        <v>20.52</v>
      </c>
      <c r="E336" s="18">
        <v>110</v>
      </c>
      <c r="F336" s="42" t="s">
        <v>42</v>
      </c>
      <c r="G336" s="11" t="s">
        <v>23</v>
      </c>
      <c r="I336" s="6"/>
    </row>
    <row r="337" spans="1:9" ht="15" customHeight="1" x14ac:dyDescent="0.25">
      <c r="A337" s="65"/>
      <c r="B337" s="71"/>
      <c r="C337" s="74" t="s">
        <v>78</v>
      </c>
      <c r="D337" s="73">
        <v>5.2</v>
      </c>
      <c r="E337" s="18">
        <v>110</v>
      </c>
      <c r="F337" s="42" t="s">
        <v>42</v>
      </c>
      <c r="G337" s="11" t="s">
        <v>23</v>
      </c>
      <c r="I337" s="6"/>
    </row>
    <row r="338" spans="1:9" ht="15" customHeight="1" x14ac:dyDescent="0.25">
      <c r="A338" s="65"/>
      <c r="B338" s="71"/>
      <c r="C338" s="74" t="s">
        <v>79</v>
      </c>
      <c r="D338" s="73">
        <v>2.7</v>
      </c>
      <c r="E338" s="18">
        <v>110</v>
      </c>
      <c r="F338" s="42" t="s">
        <v>42</v>
      </c>
      <c r="G338" s="11" t="s">
        <v>23</v>
      </c>
      <c r="I338" s="6"/>
    </row>
    <row r="339" spans="1:9" ht="15" customHeight="1" x14ac:dyDescent="0.25">
      <c r="A339" s="65"/>
      <c r="B339" s="71"/>
      <c r="C339" s="74" t="s">
        <v>80</v>
      </c>
      <c r="D339" s="73">
        <v>7.5</v>
      </c>
      <c r="E339" s="18">
        <v>110</v>
      </c>
      <c r="F339" s="42" t="s">
        <v>42</v>
      </c>
      <c r="G339" s="11" t="s">
        <v>23</v>
      </c>
      <c r="I339" s="6"/>
    </row>
    <row r="340" spans="1:9" ht="15" customHeight="1" x14ac:dyDescent="0.25">
      <c r="A340" s="65"/>
      <c r="B340" s="71"/>
      <c r="C340" s="74" t="s">
        <v>274</v>
      </c>
      <c r="D340" s="73">
        <v>55</v>
      </c>
      <c r="E340" s="112">
        <v>110</v>
      </c>
      <c r="F340" s="124" t="s">
        <v>258</v>
      </c>
      <c r="G340" s="125" t="s">
        <v>23</v>
      </c>
      <c r="I340" s="6"/>
    </row>
    <row r="341" spans="1:9" ht="15" customHeight="1" x14ac:dyDescent="0.25">
      <c r="A341" s="65"/>
      <c r="B341" s="71"/>
      <c r="C341" s="74" t="s">
        <v>275</v>
      </c>
      <c r="D341" s="73">
        <v>50</v>
      </c>
      <c r="E341" s="112">
        <v>110</v>
      </c>
      <c r="F341" s="124" t="s">
        <v>258</v>
      </c>
      <c r="G341" s="125" t="s">
        <v>23</v>
      </c>
      <c r="I341" s="6"/>
    </row>
    <row r="342" spans="1:9" ht="15" customHeight="1" x14ac:dyDescent="0.25">
      <c r="A342" s="65"/>
      <c r="B342" s="71"/>
      <c r="C342" s="74" t="s">
        <v>276</v>
      </c>
      <c r="D342" s="73">
        <v>22</v>
      </c>
      <c r="E342" s="112">
        <v>110</v>
      </c>
      <c r="F342" s="124" t="s">
        <v>258</v>
      </c>
      <c r="G342" s="125" t="s">
        <v>23</v>
      </c>
      <c r="I342" s="6"/>
    </row>
    <row r="343" spans="1:9" ht="15" customHeight="1" x14ac:dyDescent="0.25">
      <c r="A343" s="65"/>
      <c r="B343" s="71"/>
      <c r="C343" s="74" t="s">
        <v>277</v>
      </c>
      <c r="D343" s="73">
        <v>50</v>
      </c>
      <c r="E343" s="112">
        <v>220</v>
      </c>
      <c r="F343" s="124" t="s">
        <v>258</v>
      </c>
      <c r="G343" s="125" t="s">
        <v>23</v>
      </c>
      <c r="I343" s="6"/>
    </row>
    <row r="344" spans="1:9" x14ac:dyDescent="0.25">
      <c r="A344" s="65"/>
      <c r="B344" s="71"/>
      <c r="C344" s="126" t="s">
        <v>278</v>
      </c>
      <c r="D344" s="127">
        <v>100</v>
      </c>
      <c r="E344" s="128">
        <v>220</v>
      </c>
      <c r="F344" s="129" t="s">
        <v>258</v>
      </c>
      <c r="G344" s="130" t="s">
        <v>23</v>
      </c>
      <c r="I344" s="6"/>
    </row>
    <row r="345" spans="1:9" ht="15.75" thickBot="1" x14ac:dyDescent="0.3">
      <c r="A345" s="65"/>
      <c r="B345" s="71"/>
      <c r="C345" s="131"/>
      <c r="D345" s="71"/>
      <c r="E345" s="132"/>
      <c r="F345" s="132"/>
      <c r="G345" s="133"/>
      <c r="I345" s="6"/>
    </row>
    <row r="346" spans="1:9" ht="15.75" customHeight="1" thickBot="1" x14ac:dyDescent="0.3">
      <c r="A346" s="2" t="s">
        <v>214</v>
      </c>
      <c r="B346" s="168" t="s">
        <v>215</v>
      </c>
      <c r="C346" s="169"/>
      <c r="D346" s="169"/>
      <c r="E346" s="169"/>
      <c r="F346" s="169"/>
      <c r="G346" s="169"/>
      <c r="H346" s="169"/>
      <c r="I346" s="170"/>
    </row>
    <row r="347" spans="1:9" x14ac:dyDescent="0.25">
      <c r="A347" s="4"/>
      <c r="H347" s="1"/>
      <c r="I347" s="22"/>
    </row>
    <row r="348" spans="1:9" ht="15.75" customHeight="1" x14ac:dyDescent="0.25">
      <c r="A348" s="4"/>
      <c r="D348" s="182">
        <f>B2</f>
        <v>46032</v>
      </c>
      <c r="E348" s="184"/>
      <c r="I348" s="6"/>
    </row>
    <row r="349" spans="1:9" x14ac:dyDescent="0.25">
      <c r="A349" s="4"/>
      <c r="D349" s="20" t="s">
        <v>144</v>
      </c>
      <c r="E349" s="49" t="s">
        <v>216</v>
      </c>
      <c r="I349" s="6"/>
    </row>
    <row r="350" spans="1:9" x14ac:dyDescent="0.25">
      <c r="A350" s="4"/>
      <c r="D350" s="17" t="s">
        <v>83</v>
      </c>
      <c r="E350" s="75">
        <f>'[1]D-1'!E10</f>
        <v>1902.25</v>
      </c>
      <c r="I350" s="6"/>
    </row>
    <row r="351" spans="1:9" x14ac:dyDescent="0.25">
      <c r="A351" s="4"/>
      <c r="D351" s="17" t="s">
        <v>84</v>
      </c>
      <c r="E351" s="75">
        <f>'[1]D-1'!E11</f>
        <v>1844.75</v>
      </c>
      <c r="I351" s="6"/>
    </row>
    <row r="352" spans="1:9" x14ac:dyDescent="0.25">
      <c r="A352" s="4"/>
      <c r="D352" s="17" t="s">
        <v>85</v>
      </c>
      <c r="E352" s="75">
        <f>'[1]D-1'!E12</f>
        <v>1760.42</v>
      </c>
      <c r="I352" s="6"/>
    </row>
    <row r="353" spans="1:9" x14ac:dyDescent="0.25">
      <c r="A353" s="4"/>
      <c r="D353" s="17" t="s">
        <v>86</v>
      </c>
      <c r="E353" s="75">
        <f>'[1]D-1'!E13</f>
        <v>1736.05</v>
      </c>
      <c r="I353" s="6"/>
    </row>
    <row r="354" spans="1:9" x14ac:dyDescent="0.25">
      <c r="A354" s="4"/>
      <c r="D354" s="17" t="s">
        <v>87</v>
      </c>
      <c r="E354" s="75">
        <f>'[1]D-1'!E14</f>
        <v>1745.7</v>
      </c>
      <c r="I354" s="6"/>
    </row>
    <row r="355" spans="1:9" x14ac:dyDescent="0.25">
      <c r="A355" s="4"/>
      <c r="D355" s="17" t="s">
        <v>88</v>
      </c>
      <c r="E355" s="75">
        <f>'[1]D-1'!E15</f>
        <v>1829.77</v>
      </c>
      <c r="I355" s="6"/>
    </row>
    <row r="356" spans="1:9" x14ac:dyDescent="0.25">
      <c r="A356" s="4"/>
      <c r="D356" s="17" t="s">
        <v>89</v>
      </c>
      <c r="E356" s="75">
        <f>'[1]D-1'!E16</f>
        <v>1965.13</v>
      </c>
      <c r="I356" s="6"/>
    </row>
    <row r="357" spans="1:9" x14ac:dyDescent="0.25">
      <c r="A357" s="4"/>
      <c r="D357" s="17" t="s">
        <v>90</v>
      </c>
      <c r="E357" s="75">
        <f>'[1]D-1'!E17</f>
        <v>1853.46</v>
      </c>
      <c r="I357" s="6"/>
    </row>
    <row r="358" spans="1:9" ht="15.75" customHeight="1" x14ac:dyDescent="0.25">
      <c r="A358" s="4"/>
      <c r="D358" s="17" t="s">
        <v>91</v>
      </c>
      <c r="E358" s="75">
        <f>'[1]D-1'!E18</f>
        <v>2093.79</v>
      </c>
      <c r="I358" s="6"/>
    </row>
    <row r="359" spans="1:9" x14ac:dyDescent="0.25">
      <c r="A359" s="4"/>
      <c r="D359" s="17" t="s">
        <v>92</v>
      </c>
      <c r="E359" s="75">
        <f>'[1]D-1'!E19</f>
        <v>2173.39</v>
      </c>
      <c r="I359" s="6"/>
    </row>
    <row r="360" spans="1:9" ht="15.75" customHeight="1" x14ac:dyDescent="0.25">
      <c r="A360" s="4"/>
      <c r="D360" s="17" t="s">
        <v>93</v>
      </c>
      <c r="E360" s="75">
        <f>'[1]D-1'!E20</f>
        <v>2245.63</v>
      </c>
      <c r="I360" s="6"/>
    </row>
    <row r="361" spans="1:9" x14ac:dyDescent="0.25">
      <c r="A361" s="4"/>
      <c r="D361" s="17" t="s">
        <v>94</v>
      </c>
      <c r="E361" s="75">
        <f>'[1]D-1'!E21</f>
        <v>2261.06</v>
      </c>
      <c r="I361" s="6"/>
    </row>
    <row r="362" spans="1:9" x14ac:dyDescent="0.25">
      <c r="A362" s="4"/>
      <c r="D362" s="17" t="s">
        <v>95</v>
      </c>
      <c r="E362" s="75">
        <f>'[1]D-1'!E22</f>
        <v>2247.54</v>
      </c>
      <c r="I362" s="6"/>
    </row>
    <row r="363" spans="1:9" x14ac:dyDescent="0.25">
      <c r="A363" s="4"/>
      <c r="D363" s="17" t="s">
        <v>96</v>
      </c>
      <c r="E363" s="75">
        <f>'[1]D-1'!E23</f>
        <v>2243.2399999999998</v>
      </c>
      <c r="I363" s="6"/>
    </row>
    <row r="364" spans="1:9" x14ac:dyDescent="0.25">
      <c r="A364" s="4"/>
      <c r="D364" s="17" t="s">
        <v>97</v>
      </c>
      <c r="E364" s="75">
        <f>'[1]D-1'!E24</f>
        <v>2086.02</v>
      </c>
      <c r="I364" s="6"/>
    </row>
    <row r="365" spans="1:9" x14ac:dyDescent="0.25">
      <c r="A365" s="4"/>
      <c r="D365" s="17" t="s">
        <v>98</v>
      </c>
      <c r="E365" s="75">
        <f>'[1]D-1'!E25</f>
        <v>2054.4499999999998</v>
      </c>
      <c r="I365" s="6"/>
    </row>
    <row r="366" spans="1:9" x14ac:dyDescent="0.25">
      <c r="A366" s="4"/>
      <c r="D366" s="17" t="s">
        <v>99</v>
      </c>
      <c r="E366" s="75">
        <f>'[1]D-1'!E26</f>
        <v>2095.6</v>
      </c>
      <c r="I366" s="6"/>
    </row>
    <row r="367" spans="1:9" x14ac:dyDescent="0.25">
      <c r="A367" s="4"/>
      <c r="D367" s="17" t="s">
        <v>100</v>
      </c>
      <c r="E367" s="75">
        <f>'[1]D-1'!E27</f>
        <v>2161.62</v>
      </c>
      <c r="I367" s="6"/>
    </row>
    <row r="368" spans="1:9" x14ac:dyDescent="0.25">
      <c r="A368" s="4"/>
      <c r="D368" s="17" t="s">
        <v>101</v>
      </c>
      <c r="E368" s="75">
        <f>'[1]D-1'!E28</f>
        <v>2228.7199999999998</v>
      </c>
      <c r="I368" s="6"/>
    </row>
    <row r="369" spans="1:9" x14ac:dyDescent="0.25">
      <c r="A369" s="4"/>
      <c r="D369" s="17" t="s">
        <v>102</v>
      </c>
      <c r="E369" s="75">
        <f>'[1]D-1'!E29</f>
        <v>2165.2600000000002</v>
      </c>
      <c r="I369" s="6"/>
    </row>
    <row r="370" spans="1:9" x14ac:dyDescent="0.25">
      <c r="A370" s="4"/>
      <c r="D370" s="17" t="s">
        <v>103</v>
      </c>
      <c r="E370" s="75">
        <f>'[1]D-1'!E30</f>
        <v>2107.3200000000002</v>
      </c>
      <c r="I370" s="6"/>
    </row>
    <row r="371" spans="1:9" x14ac:dyDescent="0.25">
      <c r="A371" s="4"/>
      <c r="D371" s="17" t="s">
        <v>104</v>
      </c>
      <c r="E371" s="75">
        <f>'[1]D-1'!E31</f>
        <v>2214.8000000000002</v>
      </c>
      <c r="I371" s="6"/>
    </row>
    <row r="372" spans="1:9" x14ac:dyDescent="0.25">
      <c r="A372" s="4"/>
      <c r="D372" s="17" t="s">
        <v>105</v>
      </c>
      <c r="E372" s="75">
        <f>'[1]D-1'!E32</f>
        <v>2223.65</v>
      </c>
      <c r="I372" s="6"/>
    </row>
    <row r="373" spans="1:9" x14ac:dyDescent="0.25">
      <c r="A373" s="4"/>
      <c r="D373" s="19" t="s">
        <v>106</v>
      </c>
      <c r="E373" s="75">
        <f>'[1]D-1'!E33</f>
        <v>2098.38</v>
      </c>
      <c r="I373" s="6"/>
    </row>
    <row r="374" spans="1:9" ht="15.75" thickBot="1" x14ac:dyDescent="0.3">
      <c r="A374" s="4"/>
      <c r="I374" s="6"/>
    </row>
    <row r="375" spans="1:9" ht="15.75" thickBot="1" x14ac:dyDescent="0.3">
      <c r="A375" s="2" t="s">
        <v>217</v>
      </c>
      <c r="B375" s="171" t="s">
        <v>218</v>
      </c>
      <c r="C375" s="172"/>
      <c r="D375" s="172"/>
      <c r="E375" s="172"/>
      <c r="F375" s="172"/>
      <c r="G375" s="172"/>
      <c r="H375" s="172"/>
      <c r="I375" s="173"/>
    </row>
    <row r="376" spans="1:9" x14ac:dyDescent="0.25">
      <c r="A376" s="4"/>
      <c r="I376" s="6"/>
    </row>
    <row r="377" spans="1:9" ht="15" customHeight="1" x14ac:dyDescent="0.25">
      <c r="A377" s="4"/>
      <c r="B377" s="67" t="s">
        <v>210</v>
      </c>
      <c r="C377" s="67" t="s">
        <v>219</v>
      </c>
      <c r="D377" s="68" t="s">
        <v>209</v>
      </c>
      <c r="E377" s="69" t="s">
        <v>198</v>
      </c>
      <c r="F377" s="69" t="s">
        <v>153</v>
      </c>
      <c r="G377" s="70" t="s">
        <v>166</v>
      </c>
      <c r="I377" s="6"/>
    </row>
    <row r="378" spans="1:9" ht="15" customHeight="1" x14ac:dyDescent="0.25">
      <c r="A378" s="4"/>
      <c r="B378" s="72" t="s">
        <v>41</v>
      </c>
      <c r="C378" s="72">
        <v>1</v>
      </c>
      <c r="D378" s="73">
        <v>125</v>
      </c>
      <c r="E378" s="18">
        <v>220</v>
      </c>
      <c r="F378" s="18" t="s">
        <v>107</v>
      </c>
      <c r="G378" s="42" t="s">
        <v>42</v>
      </c>
      <c r="I378" s="6"/>
    </row>
    <row r="379" spans="1:9" ht="15" customHeight="1" x14ac:dyDescent="0.25">
      <c r="A379" s="4"/>
      <c r="B379" s="72" t="s">
        <v>41</v>
      </c>
      <c r="C379" s="72">
        <v>2</v>
      </c>
      <c r="D379" s="73">
        <v>125</v>
      </c>
      <c r="E379" s="18">
        <v>220</v>
      </c>
      <c r="F379" s="18" t="s">
        <v>107</v>
      </c>
      <c r="G379" s="42" t="s">
        <v>42</v>
      </c>
      <c r="I379" s="6"/>
    </row>
    <row r="380" spans="1:9" ht="15" customHeight="1" x14ac:dyDescent="0.25">
      <c r="A380" s="4"/>
      <c r="B380" s="72" t="s">
        <v>41</v>
      </c>
      <c r="C380" s="72">
        <v>3</v>
      </c>
      <c r="D380" s="73">
        <v>125</v>
      </c>
      <c r="E380" s="18">
        <v>220</v>
      </c>
      <c r="F380" s="18" t="s">
        <v>107</v>
      </c>
      <c r="G380" s="42" t="s">
        <v>42</v>
      </c>
      <c r="I380" s="6"/>
    </row>
    <row r="381" spans="1:9" ht="15" customHeight="1" x14ac:dyDescent="0.25">
      <c r="A381" s="4"/>
      <c r="B381" s="72" t="s">
        <v>41</v>
      </c>
      <c r="C381" s="72">
        <v>4</v>
      </c>
      <c r="D381" s="73">
        <v>125</v>
      </c>
      <c r="E381" s="18">
        <v>220</v>
      </c>
      <c r="F381" s="18" t="s">
        <v>107</v>
      </c>
      <c r="G381" s="42" t="s">
        <v>42</v>
      </c>
      <c r="I381" s="6"/>
    </row>
    <row r="382" spans="1:9" ht="15" customHeight="1" x14ac:dyDescent="0.25">
      <c r="A382" s="4"/>
      <c r="B382" s="72" t="s">
        <v>43</v>
      </c>
      <c r="C382" s="72">
        <v>1</v>
      </c>
      <c r="D382" s="73">
        <v>150</v>
      </c>
      <c r="E382" s="18">
        <v>220</v>
      </c>
      <c r="F382" s="18" t="s">
        <v>107</v>
      </c>
      <c r="G382" s="42" t="s">
        <v>42</v>
      </c>
      <c r="I382" s="6"/>
    </row>
    <row r="383" spans="1:9" ht="15" customHeight="1" x14ac:dyDescent="0.25">
      <c r="A383" s="4"/>
      <c r="B383" s="72" t="s">
        <v>43</v>
      </c>
      <c r="C383" s="72">
        <v>2</v>
      </c>
      <c r="D383" s="73">
        <v>150</v>
      </c>
      <c r="E383" s="18">
        <v>220</v>
      </c>
      <c r="F383" s="18" t="s">
        <v>107</v>
      </c>
      <c r="G383" s="42" t="s">
        <v>42</v>
      </c>
      <c r="I383" s="6"/>
    </row>
    <row r="384" spans="1:9" ht="15" customHeight="1" x14ac:dyDescent="0.25">
      <c r="A384" s="4"/>
      <c r="B384" s="72" t="s">
        <v>43</v>
      </c>
      <c r="C384" s="72">
        <v>3</v>
      </c>
      <c r="D384" s="73">
        <v>150</v>
      </c>
      <c r="E384" s="18">
        <v>220</v>
      </c>
      <c r="F384" s="18" t="s">
        <v>107</v>
      </c>
      <c r="G384" s="42" t="s">
        <v>42</v>
      </c>
      <c r="I384" s="6"/>
    </row>
    <row r="385" spans="1:9" ht="15" customHeight="1" x14ac:dyDescent="0.25">
      <c r="A385" s="4"/>
      <c r="B385" s="72" t="s">
        <v>43</v>
      </c>
      <c r="C385" s="72">
        <v>4</v>
      </c>
      <c r="D385" s="73">
        <v>150</v>
      </c>
      <c r="E385" s="18">
        <v>220</v>
      </c>
      <c r="F385" s="18" t="s">
        <v>107</v>
      </c>
      <c r="G385" s="42" t="s">
        <v>42</v>
      </c>
      <c r="I385" s="6"/>
    </row>
    <row r="386" spans="1:9" ht="15.75" customHeight="1" thickBot="1" x14ac:dyDescent="0.3">
      <c r="A386" s="4"/>
      <c r="I386" s="6"/>
    </row>
    <row r="387" spans="1:9" ht="15.75" thickBot="1" x14ac:dyDescent="0.3">
      <c r="A387" s="2" t="s">
        <v>220</v>
      </c>
      <c r="B387" s="168" t="s">
        <v>221</v>
      </c>
      <c r="C387" s="169"/>
      <c r="D387" s="169"/>
      <c r="E387" s="169"/>
      <c r="F387" s="169"/>
      <c r="G387" s="170"/>
      <c r="H387" s="177" t="s">
        <v>28</v>
      </c>
      <c r="I387" s="178"/>
    </row>
    <row r="388" spans="1:9" ht="15.75" thickBot="1" x14ac:dyDescent="0.3">
      <c r="A388" s="4"/>
      <c r="I388" s="6"/>
    </row>
    <row r="389" spans="1:9" ht="15.75" thickBot="1" x14ac:dyDescent="0.3">
      <c r="A389" s="2" t="s">
        <v>222</v>
      </c>
      <c r="B389" s="168" t="s">
        <v>223</v>
      </c>
      <c r="C389" s="169"/>
      <c r="D389" s="169"/>
      <c r="E389" s="169"/>
      <c r="F389" s="169"/>
      <c r="G389" s="170"/>
      <c r="H389" s="177" t="s">
        <v>2</v>
      </c>
      <c r="I389" s="178"/>
    </row>
    <row r="390" spans="1:9" ht="15.75" customHeight="1" x14ac:dyDescent="0.25">
      <c r="A390" s="4"/>
      <c r="I390" s="6"/>
    </row>
    <row r="391" spans="1:9" ht="15.75" customHeight="1" x14ac:dyDescent="0.25">
      <c r="A391" s="4"/>
      <c r="I391" s="6"/>
    </row>
    <row r="392" spans="1:9" ht="15.75" customHeight="1" x14ac:dyDescent="0.25">
      <c r="A392" s="27" t="s">
        <v>144</v>
      </c>
      <c r="B392" s="28" t="s">
        <v>108</v>
      </c>
      <c r="C392" s="28" t="s">
        <v>109</v>
      </c>
      <c r="D392" s="28" t="s">
        <v>110</v>
      </c>
      <c r="E392" s="28" t="s">
        <v>111</v>
      </c>
      <c r="F392" s="28" t="s">
        <v>112</v>
      </c>
      <c r="G392" s="28" t="s">
        <v>113</v>
      </c>
      <c r="H392" s="28" t="s">
        <v>114</v>
      </c>
      <c r="I392" s="29" t="s">
        <v>115</v>
      </c>
    </row>
    <row r="393" spans="1:9" ht="15.75" customHeight="1" x14ac:dyDescent="0.25">
      <c r="A393" s="30">
        <v>1</v>
      </c>
      <c r="B393" s="116">
        <f>'[1]Publikime AL'!B521</f>
        <v>50.523910670000006</v>
      </c>
      <c r="C393" s="116">
        <f>'[1]Publikime AL'!C521</f>
        <v>105.96202337999999</v>
      </c>
      <c r="D393" s="116">
        <f>'[1]Publikime AL'!D521</f>
        <v>89.741963269999999</v>
      </c>
      <c r="E393" s="116">
        <f>'[1]Publikime AL'!E521</f>
        <v>105.47568886999997</v>
      </c>
      <c r="F393" s="116">
        <f>'[1]Publikime AL'!F521</f>
        <v>0</v>
      </c>
      <c r="G393" s="116">
        <f>'[1]Publikime AL'!G521</f>
        <v>0</v>
      </c>
      <c r="H393" s="116">
        <f>'[1]Publikime AL'!H521</f>
        <v>0</v>
      </c>
      <c r="I393" s="117">
        <f>'[1]Publikime AL'!I521</f>
        <v>0</v>
      </c>
    </row>
    <row r="394" spans="1:9" ht="15.75" customHeight="1" x14ac:dyDescent="0.25">
      <c r="A394" s="30">
        <v>2</v>
      </c>
      <c r="B394" s="116">
        <f>'[1]Publikime AL'!B522</f>
        <v>0</v>
      </c>
      <c r="C394" s="116">
        <f>'[1]Publikime AL'!C522</f>
        <v>107.85839678999999</v>
      </c>
      <c r="D394" s="116">
        <f>'[1]Publikime AL'!D522</f>
        <v>0.28267010999999997</v>
      </c>
      <c r="E394" s="116">
        <f>'[1]Publikime AL'!E522</f>
        <v>107.38223367999998</v>
      </c>
      <c r="F394" s="116">
        <f>'[1]Publikime AL'!F522</f>
        <v>0</v>
      </c>
      <c r="G394" s="116">
        <f>'[1]Publikime AL'!G522</f>
        <v>0</v>
      </c>
      <c r="H394" s="116">
        <f>'[1]Publikime AL'!H522</f>
        <v>0</v>
      </c>
      <c r="I394" s="117">
        <f>'[1]Publikime AL'!I522</f>
        <v>0</v>
      </c>
    </row>
    <row r="395" spans="1:9" ht="15.75" customHeight="1" x14ac:dyDescent="0.25">
      <c r="A395" s="30">
        <v>3</v>
      </c>
      <c r="B395" s="116">
        <f>'[1]Publikime AL'!B523</f>
        <v>0</v>
      </c>
      <c r="C395" s="116">
        <f>'[1]Publikime AL'!C523</f>
        <v>50.323794420000006</v>
      </c>
      <c r="D395" s="116">
        <f>'[1]Publikime AL'!D523</f>
        <v>0</v>
      </c>
      <c r="E395" s="116">
        <f>'[1]Publikime AL'!E523</f>
        <v>99.782547350000002</v>
      </c>
      <c r="F395" s="116">
        <f>'[1]Publikime AL'!F523</f>
        <v>0</v>
      </c>
      <c r="G395" s="116">
        <f>'[1]Publikime AL'!G523</f>
        <v>0</v>
      </c>
      <c r="H395" s="116">
        <f>'[1]Publikime AL'!H523</f>
        <v>0</v>
      </c>
      <c r="I395" s="117">
        <f>'[1]Publikime AL'!I523</f>
        <v>0</v>
      </c>
    </row>
    <row r="396" spans="1:9" ht="15.75" customHeight="1" x14ac:dyDescent="0.25">
      <c r="A396" s="30">
        <v>4</v>
      </c>
      <c r="B396" s="116">
        <f>'[1]Publikime AL'!B524</f>
        <v>0</v>
      </c>
      <c r="C396" s="116">
        <f>'[1]Publikime AL'!C524</f>
        <v>0</v>
      </c>
      <c r="D396" s="116">
        <f>'[1]Publikime AL'!D524</f>
        <v>0</v>
      </c>
      <c r="E396" s="116">
        <f>'[1]Publikime AL'!E524</f>
        <v>99.750140830000007</v>
      </c>
      <c r="F396" s="116">
        <f>'[1]Publikime AL'!F524</f>
        <v>0</v>
      </c>
      <c r="G396" s="116">
        <f>'[1]Publikime AL'!G524</f>
        <v>0</v>
      </c>
      <c r="H396" s="116">
        <f>'[1]Publikime AL'!H524</f>
        <v>0</v>
      </c>
      <c r="I396" s="117">
        <f>'[1]Publikime AL'!I524</f>
        <v>0</v>
      </c>
    </row>
    <row r="397" spans="1:9" ht="15.75" customHeight="1" x14ac:dyDescent="0.25">
      <c r="A397" s="30">
        <v>5</v>
      </c>
      <c r="B397" s="116">
        <f>'[1]Publikime AL'!B525</f>
        <v>0</v>
      </c>
      <c r="C397" s="116">
        <f>'[1]Publikime AL'!C525</f>
        <v>2.1842474999999997</v>
      </c>
      <c r="D397" s="116">
        <f>'[1]Publikime AL'!D525</f>
        <v>0</v>
      </c>
      <c r="E397" s="116">
        <f>'[1]Publikime AL'!E525</f>
        <v>109.68924752</v>
      </c>
      <c r="F397" s="116">
        <f>'[1]Publikime AL'!F525</f>
        <v>0</v>
      </c>
      <c r="G397" s="116">
        <f>'[1]Publikime AL'!G525</f>
        <v>0</v>
      </c>
      <c r="H397" s="116">
        <f>'[1]Publikime AL'!H525</f>
        <v>0</v>
      </c>
      <c r="I397" s="117">
        <f>'[1]Publikime AL'!I525</f>
        <v>0</v>
      </c>
    </row>
    <row r="398" spans="1:9" ht="15.75" customHeight="1" x14ac:dyDescent="0.25">
      <c r="A398" s="30">
        <v>6</v>
      </c>
      <c r="B398" s="116">
        <f>'[1]Publikime AL'!B526</f>
        <v>2.0938876799999999</v>
      </c>
      <c r="C398" s="116">
        <f>'[1]Publikime AL'!C526</f>
        <v>99.880713130000004</v>
      </c>
      <c r="D398" s="116">
        <f>'[1]Publikime AL'!D526</f>
        <v>8.0424969999999985E-2</v>
      </c>
      <c r="E398" s="116">
        <f>'[1]Publikime AL'!E526</f>
        <v>99.726959510000015</v>
      </c>
      <c r="F398" s="116">
        <f>'[1]Publikime AL'!F526</f>
        <v>0</v>
      </c>
      <c r="G398" s="116">
        <f>'[1]Publikime AL'!G526</f>
        <v>0</v>
      </c>
      <c r="H398" s="116">
        <f>'[1]Publikime AL'!H526</f>
        <v>0</v>
      </c>
      <c r="I398" s="117">
        <f>'[1]Publikime AL'!I526</f>
        <v>0</v>
      </c>
    </row>
    <row r="399" spans="1:9" ht="15.75" customHeight="1" x14ac:dyDescent="0.25">
      <c r="A399" s="30">
        <v>7</v>
      </c>
      <c r="B399" s="116">
        <f>'[1]Publikime AL'!B527</f>
        <v>104.56594055000001</v>
      </c>
      <c r="C399" s="116">
        <f>'[1]Publikime AL'!C527</f>
        <v>105.28432475</v>
      </c>
      <c r="D399" s="116">
        <f>'[1]Publikime AL'!D527</f>
        <v>102.14160088999999</v>
      </c>
      <c r="E399" s="116">
        <f>'[1]Publikime AL'!E527</f>
        <v>104.6887069</v>
      </c>
      <c r="F399" s="116">
        <f>'[1]Publikime AL'!F527</f>
        <v>0</v>
      </c>
      <c r="G399" s="116">
        <f>'[1]Publikime AL'!G527</f>
        <v>0.7358884</v>
      </c>
      <c r="H399" s="116">
        <f>'[1]Publikime AL'!H527</f>
        <v>0</v>
      </c>
      <c r="I399" s="117">
        <f>'[1]Publikime AL'!I527</f>
        <v>0</v>
      </c>
    </row>
    <row r="400" spans="1:9" x14ac:dyDescent="0.25">
      <c r="A400" s="30">
        <v>8</v>
      </c>
      <c r="B400" s="116">
        <f>'[1]Publikime AL'!B528</f>
        <v>110.06606216</v>
      </c>
      <c r="C400" s="116">
        <f>'[1]Publikime AL'!C528</f>
        <v>110.39012746</v>
      </c>
      <c r="D400" s="116">
        <f>'[1]Publikime AL'!D528</f>
        <v>109.87659038000001</v>
      </c>
      <c r="E400" s="116">
        <f>'[1]Publikime AL'!E528</f>
        <v>109.81863709999999</v>
      </c>
      <c r="F400" s="116">
        <f>'[1]Publikime AL'!F528</f>
        <v>0</v>
      </c>
      <c r="G400" s="116">
        <f>'[1]Publikime AL'!G528</f>
        <v>126.69663623000001</v>
      </c>
      <c r="H400" s="116">
        <f>'[1]Publikime AL'!H528</f>
        <v>0</v>
      </c>
      <c r="I400" s="117">
        <f>'[1]Publikime AL'!I528</f>
        <v>3.5779646400000003</v>
      </c>
    </row>
    <row r="401" spans="1:9" ht="15.75" customHeight="1" x14ac:dyDescent="0.25">
      <c r="A401" s="30">
        <v>9</v>
      </c>
      <c r="B401" s="116">
        <f>'[1]Publikime AL'!B529</f>
        <v>110.06109472999998</v>
      </c>
      <c r="C401" s="116">
        <f>'[1]Publikime AL'!C529</f>
        <v>110.40029886000001</v>
      </c>
      <c r="D401" s="116">
        <f>'[1]Publikime AL'!D529</f>
        <v>109.90308332000001</v>
      </c>
      <c r="E401" s="116">
        <f>'[1]Publikime AL'!E529</f>
        <v>109.82052945000001</v>
      </c>
      <c r="F401" s="116">
        <f>'[1]Publikime AL'!F529</f>
        <v>46.551150820000004</v>
      </c>
      <c r="G401" s="116">
        <f>'[1]Publikime AL'!G529</f>
        <v>138.06636043</v>
      </c>
      <c r="H401" s="116">
        <f>'[1]Publikime AL'!H529</f>
        <v>0</v>
      </c>
      <c r="I401" s="117">
        <f>'[1]Publikime AL'!I529</f>
        <v>127.58651479</v>
      </c>
    </row>
    <row r="402" spans="1:9" x14ac:dyDescent="0.25">
      <c r="A402" s="30">
        <v>10</v>
      </c>
      <c r="B402" s="116">
        <f>'[1]Publikime AL'!B530</f>
        <v>110.01828026999999</v>
      </c>
      <c r="C402" s="116">
        <f>'[1]Publikime AL'!C530</f>
        <v>110.30449852999999</v>
      </c>
      <c r="D402" s="116">
        <f>'[1]Publikime AL'!D530</f>
        <v>109.85293598</v>
      </c>
      <c r="E402" s="116">
        <f>'[1]Publikime AL'!E530</f>
        <v>109.76943595</v>
      </c>
      <c r="F402" s="116">
        <f>'[1]Publikime AL'!F530</f>
        <v>89.145748310000002</v>
      </c>
      <c r="G402" s="116">
        <f>'[1]Publikime AL'!G530</f>
        <v>126.24034284</v>
      </c>
      <c r="H402" s="116">
        <f>'[1]Publikime AL'!H530</f>
        <v>57.74559593</v>
      </c>
      <c r="I402" s="117">
        <f>'[1]Publikime AL'!I530</f>
        <v>143.50214171000002</v>
      </c>
    </row>
    <row r="403" spans="1:9" ht="15.75" customHeight="1" x14ac:dyDescent="0.25">
      <c r="A403" s="30">
        <v>11</v>
      </c>
      <c r="B403" s="116">
        <f>'[1]Publikime AL'!B531</f>
        <v>115.19220763999999</v>
      </c>
      <c r="C403" s="116">
        <f>'[1]Publikime AL'!C531</f>
        <v>115.40533380999999</v>
      </c>
      <c r="D403" s="116">
        <f>'[1]Publikime AL'!D531</f>
        <v>114.85300352</v>
      </c>
      <c r="E403" s="116">
        <f>'[1]Publikime AL'!E531</f>
        <v>114.82722021999999</v>
      </c>
      <c r="F403" s="116">
        <f>'[1]Publikime AL'!F531</f>
        <v>89.148586850000015</v>
      </c>
      <c r="G403" s="116">
        <f>'[1]Publikime AL'!G531</f>
        <v>108.03508819999999</v>
      </c>
      <c r="H403" s="116">
        <f>'[1]Publikime AL'!H531</f>
        <v>89.401570660000004</v>
      </c>
      <c r="I403" s="117">
        <f>'[1]Publikime AL'!I531</f>
        <v>143.53159143000002</v>
      </c>
    </row>
    <row r="404" spans="1:9" x14ac:dyDescent="0.25">
      <c r="A404" s="30">
        <v>12</v>
      </c>
      <c r="B404" s="116">
        <f>'[1]Publikime AL'!B532</f>
        <v>115.32751083000001</v>
      </c>
      <c r="C404" s="116">
        <f>'[1]Publikime AL'!C532</f>
        <v>115.44365394</v>
      </c>
      <c r="D404" s="116">
        <f>'[1]Publikime AL'!D532</f>
        <v>114.88848512</v>
      </c>
      <c r="E404" s="116">
        <f>'[1]Publikime AL'!E532</f>
        <v>114.86080946</v>
      </c>
      <c r="F404" s="116">
        <f>'[1]Publikime AL'!F532</f>
        <v>89.127652699999999</v>
      </c>
      <c r="G404" s="116">
        <f>'[1]Publikime AL'!G532</f>
        <v>97.603497529999999</v>
      </c>
      <c r="H404" s="116">
        <f>'[1]Publikime AL'!H532</f>
        <v>89.394474329999994</v>
      </c>
      <c r="I404" s="117">
        <f>'[1]Publikime AL'!I532</f>
        <v>132.23283043000001</v>
      </c>
    </row>
    <row r="405" spans="1:9" ht="15.75" customHeight="1" x14ac:dyDescent="0.25">
      <c r="A405" s="30">
        <v>13</v>
      </c>
      <c r="B405" s="116">
        <f>'[1]Publikime AL'!B533</f>
        <v>115.18936911999999</v>
      </c>
      <c r="C405" s="116">
        <f>'[1]Publikime AL'!C533</f>
        <v>115.44933098999999</v>
      </c>
      <c r="D405" s="116">
        <f>'[1]Publikime AL'!D533</f>
        <v>114.90386048000001</v>
      </c>
      <c r="E405" s="116">
        <f>'[1]Publikime AL'!E533</f>
        <v>114.87381938999999</v>
      </c>
      <c r="F405" s="116">
        <f>'[1]Publikime AL'!F533</f>
        <v>89.148232030000003</v>
      </c>
      <c r="G405" s="116">
        <f>'[1]Publikime AL'!G533</f>
        <v>102.45525164999999</v>
      </c>
      <c r="H405" s="116">
        <f>'[1]Publikime AL'!H533</f>
        <v>99.330387049999985</v>
      </c>
      <c r="I405" s="117">
        <f>'[1]Publikime AL'!I533</f>
        <v>89.120556369999989</v>
      </c>
    </row>
    <row r="406" spans="1:9" ht="15.75" customHeight="1" x14ac:dyDescent="0.25">
      <c r="A406" s="30">
        <v>14</v>
      </c>
      <c r="B406" s="116">
        <f>'[1]Publikime AL'!B534</f>
        <v>115.18416515999999</v>
      </c>
      <c r="C406" s="116">
        <f>'[1]Publikime AL'!C534</f>
        <v>115.48079135</v>
      </c>
      <c r="D406" s="116">
        <f>'[1]Publikime AL'!D534</f>
        <v>114.93768627999999</v>
      </c>
      <c r="E406" s="116">
        <f>'[1]Publikime AL'!E534</f>
        <v>114.87665792</v>
      </c>
      <c r="F406" s="116">
        <f>'[1]Publikime AL'!F534</f>
        <v>89.13687791000001</v>
      </c>
      <c r="G406" s="116">
        <f>'[1]Publikime AL'!G534</f>
        <v>120.85175210000001</v>
      </c>
      <c r="H406" s="116">
        <f>'[1]Publikime AL'!H534</f>
        <v>105.62375861000001</v>
      </c>
      <c r="I406" s="117">
        <f>'[1]Publikime AL'!I534</f>
        <v>116.61099116000001</v>
      </c>
    </row>
    <row r="407" spans="1:9" ht="15.75" customHeight="1" x14ac:dyDescent="0.25">
      <c r="A407" s="30">
        <v>15</v>
      </c>
      <c r="B407" s="116">
        <f>'[1]Publikime AL'!B535</f>
        <v>115.17020905000001</v>
      </c>
      <c r="C407" s="116">
        <f>'[1]Publikime AL'!C535</f>
        <v>115.46517944999999</v>
      </c>
      <c r="D407" s="116">
        <f>'[1]Publikime AL'!D535</f>
        <v>114.91994547</v>
      </c>
      <c r="E407" s="116">
        <f>'[1]Publikime AL'!E535</f>
        <v>114.90859137</v>
      </c>
      <c r="F407" s="116">
        <f>'[1]Publikime AL'!F535</f>
        <v>89.12197565000001</v>
      </c>
      <c r="G407" s="116">
        <f>'[1]Publikime AL'!G535</f>
        <v>103.48954032</v>
      </c>
      <c r="H407" s="116">
        <f>'[1]Publikime AL'!H535</f>
        <v>96.292097560000002</v>
      </c>
      <c r="I407" s="117">
        <f>'[1]Publikime AL'!I535</f>
        <v>107.62634017000001</v>
      </c>
    </row>
    <row r="408" spans="1:9" ht="15.75" customHeight="1" x14ac:dyDescent="0.25">
      <c r="A408" s="30">
        <v>16</v>
      </c>
      <c r="B408" s="116">
        <f>'[1]Publikime AL'!B536</f>
        <v>110.09302817</v>
      </c>
      <c r="C408" s="116">
        <f>'[1]Publikime AL'!C536</f>
        <v>110.44074788</v>
      </c>
      <c r="D408" s="116">
        <f>'[1]Publikime AL'!D536</f>
        <v>110.19332284000002</v>
      </c>
      <c r="E408" s="116">
        <f>'[1]Publikime AL'!E536</f>
        <v>109.86476318</v>
      </c>
      <c r="F408" s="116">
        <f>'[1]Publikime AL'!F536</f>
        <v>89.165972830000015</v>
      </c>
      <c r="G408" s="116">
        <f>'[1]Publikime AL'!G536</f>
        <v>118.80091557</v>
      </c>
      <c r="H408" s="116">
        <f>'[1]Publikime AL'!H536</f>
        <v>117.15492409999999</v>
      </c>
      <c r="I408" s="117">
        <f>'[1]Publikime AL'!I536</f>
        <v>106.86703390000001</v>
      </c>
    </row>
    <row r="409" spans="1:9" ht="15.75" customHeight="1" x14ac:dyDescent="0.25">
      <c r="A409" s="30">
        <v>17</v>
      </c>
      <c r="B409" s="116">
        <f>'[1]Publikime AL'!B537</f>
        <v>110.05068679</v>
      </c>
      <c r="C409" s="116">
        <f>'[1]Publikime AL'!C537</f>
        <v>110.40905099</v>
      </c>
      <c r="D409" s="116">
        <f>'[1]Publikime AL'!D537</f>
        <v>109.78859601000001</v>
      </c>
      <c r="E409" s="116">
        <f>'[1]Publikime AL'!E537</f>
        <v>109.75429714000001</v>
      </c>
      <c r="F409" s="116">
        <f>'[1]Publikime AL'!F537</f>
        <v>89.156392789999984</v>
      </c>
      <c r="G409" s="116">
        <f>'[1]Publikime AL'!G537</f>
        <v>106.80139294</v>
      </c>
      <c r="H409" s="116">
        <f>'[1]Publikime AL'!H537</f>
        <v>143.63235918999999</v>
      </c>
      <c r="I409" s="117">
        <f>'[1]Publikime AL'!I537</f>
        <v>126.72360225</v>
      </c>
    </row>
    <row r="410" spans="1:9" ht="15.75" customHeight="1" x14ac:dyDescent="0.25">
      <c r="A410" s="30">
        <v>18</v>
      </c>
      <c r="B410" s="116">
        <f>'[1]Publikime AL'!B538</f>
        <v>110.07126612</v>
      </c>
      <c r="C410" s="116">
        <f>'[1]Publikime AL'!C538</f>
        <v>110.36954812</v>
      </c>
      <c r="D410" s="116">
        <f>'[1]Publikime AL'!D538</f>
        <v>109.77251102</v>
      </c>
      <c r="E410" s="116">
        <f>'[1]Publikime AL'!E538</f>
        <v>109.79947704999999</v>
      </c>
      <c r="F410" s="116">
        <f>'[1]Publikime AL'!F538</f>
        <v>143.21580519</v>
      </c>
      <c r="G410" s="116">
        <f>'[1]Publikime AL'!G538</f>
        <v>109.69740121999999</v>
      </c>
      <c r="H410" s="116">
        <f>'[1]Publikime AL'!H538</f>
        <v>143.37369831999999</v>
      </c>
      <c r="I410" s="117">
        <f>'[1]Publikime AL'!I538</f>
        <v>112.04238022999999</v>
      </c>
    </row>
    <row r="411" spans="1:9" ht="15.75" customHeight="1" x14ac:dyDescent="0.25">
      <c r="A411" s="30">
        <v>19</v>
      </c>
      <c r="B411" s="116">
        <f>'[1]Publikime AL'!B539</f>
        <v>102.23598193999999</v>
      </c>
      <c r="C411" s="116">
        <f>'[1]Publikime AL'!C539</f>
        <v>101.57933575000001</v>
      </c>
      <c r="D411" s="116">
        <f>'[1]Publikime AL'!D539</f>
        <v>109.79876741</v>
      </c>
      <c r="E411" s="116">
        <f>'[1]Publikime AL'!E539</f>
        <v>109.81532550000001</v>
      </c>
      <c r="F411" s="116">
        <f>'[1]Publikime AL'!F539</f>
        <v>124.55496678999999</v>
      </c>
      <c r="G411" s="116">
        <f>'[1]Publikime AL'!G539</f>
        <v>124.57696539</v>
      </c>
      <c r="H411" s="116">
        <f>'[1]Publikime AL'!H539</f>
        <v>127.71176482999999</v>
      </c>
      <c r="I411" s="117">
        <f>'[1]Publikime AL'!I539</f>
        <v>109.59769792000002</v>
      </c>
    </row>
    <row r="412" spans="1:9" ht="15.75" customHeight="1" x14ac:dyDescent="0.25">
      <c r="A412" s="30">
        <v>20</v>
      </c>
      <c r="B412" s="116">
        <f>'[1]Publikime AL'!B540</f>
        <v>95.064913379999993</v>
      </c>
      <c r="C412" s="116">
        <f>'[1]Publikime AL'!C540</f>
        <v>90.150238250000001</v>
      </c>
      <c r="D412" s="116">
        <f>'[1]Publikime AL'!D540</f>
        <v>109.82265835</v>
      </c>
      <c r="E412" s="116">
        <f>'[1]Publikime AL'!E540</f>
        <v>109.82999121</v>
      </c>
      <c r="F412" s="116">
        <f>'[1]Publikime AL'!F540</f>
        <v>138.67025729</v>
      </c>
      <c r="G412" s="116">
        <f>'[1]Publikime AL'!G540</f>
        <v>102.13130462000001</v>
      </c>
      <c r="H412" s="116">
        <f>'[1]Publikime AL'!H540</f>
        <v>132.79876196999999</v>
      </c>
      <c r="I412" s="117">
        <f>'[1]Publikime AL'!I540</f>
        <v>136.72054331999999</v>
      </c>
    </row>
    <row r="413" spans="1:9" ht="15.75" customHeight="1" x14ac:dyDescent="0.25">
      <c r="A413" s="30">
        <v>21</v>
      </c>
      <c r="B413" s="116">
        <f>'[1]Publikime AL'!B541</f>
        <v>30.390702810000004</v>
      </c>
      <c r="C413" s="116">
        <f>'[1]Publikime AL'!C541</f>
        <v>42.482596649999998</v>
      </c>
      <c r="D413" s="116">
        <f>'[1]Publikime AL'!D541</f>
        <v>79.458921570000001</v>
      </c>
      <c r="E413" s="116">
        <f>'[1]Publikime AL'!E541</f>
        <v>79.521605730000005</v>
      </c>
      <c r="F413" s="116">
        <f>'[1]Publikime AL'!F541</f>
        <v>93.205553089999995</v>
      </c>
      <c r="G413" s="116">
        <f>'[1]Publikime AL'!G541</f>
        <v>139.00342953000001</v>
      </c>
      <c r="H413" s="116">
        <f>'[1]Publikime AL'!H541</f>
        <v>132.5933235</v>
      </c>
      <c r="I413" s="117">
        <f>'[1]Publikime AL'!I541</f>
        <v>130.22386216999999</v>
      </c>
    </row>
    <row r="414" spans="1:9" ht="15.75" customHeight="1" x14ac:dyDescent="0.25">
      <c r="A414" s="30">
        <v>22</v>
      </c>
      <c r="B414" s="116">
        <f>'[1]Publikime AL'!B542</f>
        <v>11.04163838</v>
      </c>
      <c r="C414" s="116">
        <f>'[1]Publikime AL'!C542</f>
        <v>53.651259169999996</v>
      </c>
      <c r="D414" s="116">
        <f>'[1]Publikime AL'!D542</f>
        <v>64.712767260000007</v>
      </c>
      <c r="E414" s="116">
        <f>'[1]Publikime AL'!E542</f>
        <v>55.529891800000001</v>
      </c>
      <c r="F414" s="116">
        <f>'[1]Publikime AL'!F542</f>
        <v>89.165263179999997</v>
      </c>
      <c r="G414" s="116">
        <f>'[1]Publikime AL'!G542</f>
        <v>114.48528844000001</v>
      </c>
      <c r="H414" s="116">
        <f>'[1]Publikime AL'!H542</f>
        <v>138.95552935000001</v>
      </c>
      <c r="I414" s="117">
        <f>'[1]Publikime AL'!I542</f>
        <v>138.66422541</v>
      </c>
    </row>
    <row r="415" spans="1:9" ht="15.75" customHeight="1" x14ac:dyDescent="0.25">
      <c r="A415" s="30">
        <v>23</v>
      </c>
      <c r="B415" s="116">
        <f>'[1]Publikime AL'!B543</f>
        <v>42.214119179999997</v>
      </c>
      <c r="C415" s="116">
        <f>'[1]Publikime AL'!C543</f>
        <v>54.431381359999996</v>
      </c>
      <c r="D415" s="116">
        <f>'[1]Publikime AL'!D543</f>
        <v>94.97431702999998</v>
      </c>
      <c r="E415" s="116">
        <f>'[1]Publikime AL'!E543</f>
        <v>98.189896449999992</v>
      </c>
      <c r="F415" s="116">
        <f>'[1]Publikime AL'!F543</f>
        <v>20.789734450000001</v>
      </c>
      <c r="G415" s="116">
        <f>'[1]Publikime AL'!G543</f>
        <v>48.72475369</v>
      </c>
      <c r="H415" s="116">
        <f>'[1]Publikime AL'!H543</f>
        <v>104.28361853999999</v>
      </c>
      <c r="I415" s="117">
        <f>'[1]Publikime AL'!I543</f>
        <v>104.29568229</v>
      </c>
    </row>
    <row r="416" spans="1:9" ht="15.75" customHeight="1" x14ac:dyDescent="0.25">
      <c r="A416" s="32">
        <v>24</v>
      </c>
      <c r="B416" s="78">
        <f>'[1]Publikime AL'!B544</f>
        <v>0</v>
      </c>
      <c r="C416" s="78">
        <f>'[1]Publikime AL'!C544</f>
        <v>52.243585699999997</v>
      </c>
      <c r="D416" s="78">
        <f>'[1]Publikime AL'!D544</f>
        <v>113.68731457999998</v>
      </c>
      <c r="E416" s="78">
        <f>'[1]Publikime AL'!E544</f>
        <v>113.67525083999999</v>
      </c>
      <c r="F416" s="78">
        <f>'[1]Publikime AL'!F544</f>
        <v>1.72050283</v>
      </c>
      <c r="G416" s="78">
        <f>'[1]Publikime AL'!G544</f>
        <v>0</v>
      </c>
      <c r="H416" s="78">
        <f>'[1]Publikime AL'!H544</f>
        <v>120.28156276999998</v>
      </c>
      <c r="I416" s="118">
        <f>'[1]Publikime AL'!I544</f>
        <v>120.03638491999999</v>
      </c>
    </row>
    <row r="417" spans="1:9" ht="15.75" customHeight="1" x14ac:dyDescent="0.25">
      <c r="A417" s="4"/>
      <c r="I417" s="6"/>
    </row>
    <row r="418" spans="1:9" ht="15.75" customHeight="1" x14ac:dyDescent="0.25">
      <c r="A418" s="4"/>
      <c r="I418" s="6"/>
    </row>
    <row r="419" spans="1:9" ht="15" customHeight="1" thickBot="1" x14ac:dyDescent="0.3">
      <c r="A419" s="4"/>
      <c r="I419" s="6"/>
    </row>
    <row r="420" spans="1:9" ht="15.75" customHeight="1" thickBot="1" x14ac:dyDescent="0.3">
      <c r="A420" s="2" t="s">
        <v>224</v>
      </c>
      <c r="B420" s="168" t="s">
        <v>225</v>
      </c>
      <c r="C420" s="169"/>
      <c r="D420" s="169"/>
      <c r="E420" s="169"/>
      <c r="F420" s="169"/>
      <c r="G420" s="170"/>
      <c r="H420" s="177" t="s">
        <v>2</v>
      </c>
      <c r="I420" s="178"/>
    </row>
    <row r="421" spans="1:9" ht="15.75" customHeight="1" x14ac:dyDescent="0.25">
      <c r="A421" s="20" t="s">
        <v>116</v>
      </c>
      <c r="B421" s="28" t="s">
        <v>108</v>
      </c>
      <c r="C421" s="28" t="s">
        <v>109</v>
      </c>
      <c r="D421" s="28" t="s">
        <v>110</v>
      </c>
      <c r="E421" s="28" t="s">
        <v>111</v>
      </c>
      <c r="F421" s="28" t="s">
        <v>112</v>
      </c>
      <c r="G421" s="28" t="s">
        <v>113</v>
      </c>
      <c r="H421" s="28" t="s">
        <v>114</v>
      </c>
      <c r="I421" s="77" t="s">
        <v>115</v>
      </c>
    </row>
    <row r="422" spans="1:9" ht="15.75" customHeight="1" x14ac:dyDescent="0.25">
      <c r="A422" s="19" t="s">
        <v>117</v>
      </c>
      <c r="B422" s="78">
        <f t="shared" ref="B422:I422" si="1">SUM(B394:B417)</f>
        <v>1624.0310639600002</v>
      </c>
      <c r="C422" s="78">
        <f t="shared" si="1"/>
        <v>1999.6284348500001</v>
      </c>
      <c r="D422" s="78">
        <f t="shared" si="1"/>
        <v>1908.84946259</v>
      </c>
      <c r="E422" s="78">
        <f t="shared" si="1"/>
        <v>2420.75603555</v>
      </c>
      <c r="F422" s="78">
        <f t="shared" si="1"/>
        <v>1371.02467271</v>
      </c>
      <c r="G422" s="78">
        <f t="shared" si="1"/>
        <v>1788.3958090999997</v>
      </c>
      <c r="H422" s="78">
        <f t="shared" si="1"/>
        <v>1698.5734267099999</v>
      </c>
      <c r="I422" s="78">
        <f t="shared" si="1"/>
        <v>1948.9603431100002</v>
      </c>
    </row>
    <row r="423" spans="1:9" ht="15.75" customHeight="1" x14ac:dyDescent="0.25">
      <c r="A423" s="4"/>
      <c r="I423" s="6"/>
    </row>
    <row r="424" spans="1:9" ht="15" customHeight="1" thickBot="1" x14ac:dyDescent="0.3">
      <c r="A424" s="4"/>
      <c r="I424" s="6"/>
    </row>
    <row r="425" spans="1:9" ht="15.75" customHeight="1" thickBot="1" x14ac:dyDescent="0.3">
      <c r="A425" s="2" t="s">
        <v>226</v>
      </c>
      <c r="B425" s="168" t="s">
        <v>227</v>
      </c>
      <c r="C425" s="169"/>
      <c r="D425" s="169"/>
      <c r="E425" s="169"/>
      <c r="F425" s="169"/>
      <c r="G425" s="170"/>
      <c r="H425" s="188" t="str">
        <f>'[1]Publikime AL'!H552</f>
        <v>486 MWh</v>
      </c>
      <c r="I425" s="189"/>
    </row>
    <row r="426" spans="1:9" ht="15" customHeight="1" thickBot="1" x14ac:dyDescent="0.3">
      <c r="A426" s="4"/>
      <c r="I426" s="6"/>
    </row>
    <row r="427" spans="1:9" ht="15" customHeight="1" thickBot="1" x14ac:dyDescent="0.3">
      <c r="A427" s="2" t="s">
        <v>228</v>
      </c>
      <c r="B427" s="168" t="s">
        <v>229</v>
      </c>
      <c r="C427" s="169"/>
      <c r="D427" s="169"/>
      <c r="E427" s="169"/>
      <c r="F427" s="169"/>
      <c r="G427" s="170"/>
      <c r="H427" s="177" t="str">
        <f>'[1]Publikime AL'!H554</f>
        <v>773.3 GWh</v>
      </c>
      <c r="I427" s="178"/>
    </row>
    <row r="428" spans="1:9" x14ac:dyDescent="0.25">
      <c r="A428" s="4"/>
      <c r="I428" s="6"/>
    </row>
    <row r="429" spans="1:9" ht="15" customHeight="1" thickBot="1" x14ac:dyDescent="0.3">
      <c r="A429" s="4"/>
      <c r="I429" s="22"/>
    </row>
    <row r="430" spans="1:9" ht="15" customHeight="1" thickBot="1" x14ac:dyDescent="0.3">
      <c r="A430" s="185" t="s">
        <v>265</v>
      </c>
      <c r="B430" s="186"/>
      <c r="C430" s="186"/>
      <c r="D430" s="186"/>
      <c r="E430" s="186"/>
      <c r="F430" s="186"/>
      <c r="G430" s="186"/>
      <c r="H430" s="186"/>
      <c r="I430" s="187"/>
    </row>
    <row r="431" spans="1:9" ht="15.75" customHeight="1" thickBot="1" x14ac:dyDescent="0.3">
      <c r="A431" s="4"/>
      <c r="I431" s="6"/>
    </row>
    <row r="432" spans="1:9" ht="15.75" customHeight="1" thickBot="1" x14ac:dyDescent="0.3">
      <c r="A432" s="2" t="s">
        <v>266</v>
      </c>
      <c r="B432" s="171" t="s">
        <v>230</v>
      </c>
      <c r="C432" s="172"/>
      <c r="D432" s="172"/>
      <c r="E432" s="172"/>
      <c r="F432" s="172"/>
      <c r="G432" s="172"/>
      <c r="H432" s="172"/>
      <c r="I432" s="173"/>
    </row>
    <row r="433" spans="1:9" ht="15.75" customHeight="1" x14ac:dyDescent="0.25">
      <c r="A433" s="4"/>
      <c r="B433" s="25"/>
      <c r="C433" s="25"/>
      <c r="D433" s="25"/>
      <c r="E433" s="25"/>
      <c r="F433" s="25"/>
      <c r="G433" s="25"/>
      <c r="H433" s="25"/>
      <c r="I433" s="79"/>
    </row>
    <row r="434" spans="1:9" ht="15.75" customHeight="1" x14ac:dyDescent="0.25">
      <c r="A434" s="80" t="s">
        <v>144</v>
      </c>
      <c r="B434" s="81" t="s">
        <v>118</v>
      </c>
      <c r="C434" s="81" t="s">
        <v>119</v>
      </c>
      <c r="D434" s="81" t="s">
        <v>120</v>
      </c>
      <c r="E434" s="81" t="s">
        <v>121</v>
      </c>
      <c r="F434" s="81" t="s">
        <v>122</v>
      </c>
      <c r="G434" s="81" t="s">
        <v>123</v>
      </c>
      <c r="H434" s="82" t="s">
        <v>231</v>
      </c>
      <c r="I434" s="79"/>
    </row>
    <row r="435" spans="1:9" ht="15.75" customHeight="1" x14ac:dyDescent="0.25">
      <c r="A435" s="83">
        <v>1</v>
      </c>
      <c r="B435" s="84" t="str">
        <f>'[1]W-1'!B16</f>
        <v>aFRR+</v>
      </c>
      <c r="C435" s="84" t="str">
        <f>'[1]W-1'!C16</f>
        <v>aFRR-</v>
      </c>
      <c r="D435" s="84" t="str">
        <f>'[1]W-1'!D16</f>
        <v>mFRR+</v>
      </c>
      <c r="E435" s="84" t="str">
        <f>'[1]W-1'!E16</f>
        <v>mFRR-</v>
      </c>
      <c r="F435" s="84" t="str">
        <f>'[1]W-1'!F16</f>
        <v>RR+</v>
      </c>
      <c r="G435" s="84" t="str">
        <f>'[1]W-1'!G16</f>
        <v>RR-</v>
      </c>
      <c r="H435" s="84" t="str">
        <f>'[1]W-1'!H16</f>
        <v>Total-</v>
      </c>
      <c r="I435" s="79"/>
    </row>
    <row r="436" spans="1:9" ht="15.75" customHeight="1" x14ac:dyDescent="0.25">
      <c r="A436" s="83">
        <v>2</v>
      </c>
      <c r="B436" s="84">
        <f>'[1]W-1'!B17</f>
        <v>70</v>
      </c>
      <c r="C436" s="84">
        <f>'[1]W-1'!C17</f>
        <v>75</v>
      </c>
      <c r="D436" s="84">
        <f>'[1]W-1'!D17</f>
        <v>0</v>
      </c>
      <c r="E436" s="84">
        <f>'[1]W-1'!E17</f>
        <v>0</v>
      </c>
      <c r="F436" s="84">
        <f>'[1]W-1'!F17</f>
        <v>0</v>
      </c>
      <c r="G436" s="84">
        <f>'[1]W-1'!G17</f>
        <v>0</v>
      </c>
      <c r="H436" s="84">
        <f>'[1]W-1'!H17</f>
        <v>145</v>
      </c>
      <c r="I436" s="79"/>
    </row>
    <row r="437" spans="1:9" ht="15.75" customHeight="1" x14ac:dyDescent="0.25">
      <c r="A437" s="83">
        <v>3</v>
      </c>
      <c r="B437" s="84">
        <f>'[1]W-1'!B18</f>
        <v>70</v>
      </c>
      <c r="C437" s="84">
        <f>'[1]W-1'!C18</f>
        <v>75</v>
      </c>
      <c r="D437" s="84">
        <f>'[1]W-1'!D18</f>
        <v>0</v>
      </c>
      <c r="E437" s="84">
        <f>'[1]W-1'!E18</f>
        <v>0</v>
      </c>
      <c r="F437" s="84">
        <f>'[1]W-1'!F18</f>
        <v>0</v>
      </c>
      <c r="G437" s="84">
        <f>'[1]W-1'!G18</f>
        <v>0</v>
      </c>
      <c r="H437" s="84">
        <f>'[1]W-1'!H18</f>
        <v>145</v>
      </c>
      <c r="I437" s="79"/>
    </row>
    <row r="438" spans="1:9" ht="15.75" customHeight="1" x14ac:dyDescent="0.25">
      <c r="A438" s="83">
        <v>4</v>
      </c>
      <c r="B438" s="84">
        <f>'[1]W-1'!B19</f>
        <v>70</v>
      </c>
      <c r="C438" s="84">
        <f>'[1]W-1'!C19</f>
        <v>75</v>
      </c>
      <c r="D438" s="84">
        <f>'[1]W-1'!D19</f>
        <v>0</v>
      </c>
      <c r="E438" s="84">
        <f>'[1]W-1'!E19</f>
        <v>0</v>
      </c>
      <c r="F438" s="84">
        <f>'[1]W-1'!F19</f>
        <v>0</v>
      </c>
      <c r="G438" s="84">
        <f>'[1]W-1'!G19</f>
        <v>0</v>
      </c>
      <c r="H438" s="84">
        <f>'[1]W-1'!H19</f>
        <v>145</v>
      </c>
      <c r="I438" s="79"/>
    </row>
    <row r="439" spans="1:9" ht="15.75" customHeight="1" x14ac:dyDescent="0.25">
      <c r="A439" s="83">
        <v>5</v>
      </c>
      <c r="B439" s="84">
        <f>'[1]W-1'!B20</f>
        <v>70</v>
      </c>
      <c r="C439" s="84">
        <f>'[1]W-1'!C20</f>
        <v>75</v>
      </c>
      <c r="D439" s="84">
        <f>'[1]W-1'!D20</f>
        <v>0</v>
      </c>
      <c r="E439" s="84">
        <f>'[1]W-1'!E20</f>
        <v>0</v>
      </c>
      <c r="F439" s="84">
        <f>'[1]W-1'!F20</f>
        <v>0</v>
      </c>
      <c r="G439" s="84">
        <f>'[1]W-1'!G20</f>
        <v>0</v>
      </c>
      <c r="H439" s="84">
        <f>'[1]W-1'!H20</f>
        <v>145</v>
      </c>
      <c r="I439" s="79"/>
    </row>
    <row r="440" spans="1:9" ht="15.75" customHeight="1" x14ac:dyDescent="0.25">
      <c r="A440" s="83">
        <v>6</v>
      </c>
      <c r="B440" s="84">
        <f>'[1]W-1'!B21</f>
        <v>70</v>
      </c>
      <c r="C440" s="84">
        <f>'[1]W-1'!C21</f>
        <v>75</v>
      </c>
      <c r="D440" s="84">
        <f>'[1]W-1'!D21</f>
        <v>0</v>
      </c>
      <c r="E440" s="84">
        <f>'[1]W-1'!E21</f>
        <v>0</v>
      </c>
      <c r="F440" s="84">
        <f>'[1]W-1'!F21</f>
        <v>0</v>
      </c>
      <c r="G440" s="84">
        <f>'[1]W-1'!G21</f>
        <v>0</v>
      </c>
      <c r="H440" s="84">
        <f>'[1]W-1'!H21</f>
        <v>145</v>
      </c>
      <c r="I440" s="79"/>
    </row>
    <row r="441" spans="1:9" ht="15.75" customHeight="1" x14ac:dyDescent="0.25">
      <c r="A441" s="83">
        <v>7</v>
      </c>
      <c r="B441" s="84">
        <f>'[1]W-1'!B22</f>
        <v>75</v>
      </c>
      <c r="C441" s="84">
        <f>'[1]W-1'!C22</f>
        <v>70</v>
      </c>
      <c r="D441" s="84">
        <f>'[1]W-1'!D22</f>
        <v>0</v>
      </c>
      <c r="E441" s="84">
        <f>'[1]W-1'!E22</f>
        <v>0</v>
      </c>
      <c r="F441" s="84">
        <f>'[1]W-1'!F22</f>
        <v>0</v>
      </c>
      <c r="G441" s="84">
        <f>'[1]W-1'!G22</f>
        <v>0</v>
      </c>
      <c r="H441" s="84">
        <f>'[1]W-1'!H22</f>
        <v>145</v>
      </c>
      <c r="I441" s="79"/>
    </row>
    <row r="442" spans="1:9" ht="15.75" customHeight="1" x14ac:dyDescent="0.25">
      <c r="A442" s="83">
        <v>8</v>
      </c>
      <c r="B442" s="84">
        <f>'[1]W-1'!B23</f>
        <v>75</v>
      </c>
      <c r="C442" s="84">
        <f>'[1]W-1'!C23</f>
        <v>70</v>
      </c>
      <c r="D442" s="84">
        <f>'[1]W-1'!D23</f>
        <v>0</v>
      </c>
      <c r="E442" s="84">
        <f>'[1]W-1'!E23</f>
        <v>0</v>
      </c>
      <c r="F442" s="84">
        <f>'[1]W-1'!F23</f>
        <v>0</v>
      </c>
      <c r="G442" s="84">
        <f>'[1]W-1'!G23</f>
        <v>0</v>
      </c>
      <c r="H442" s="84">
        <f>'[1]W-1'!H23</f>
        <v>145</v>
      </c>
      <c r="I442" s="79"/>
    </row>
    <row r="443" spans="1:9" ht="15.75" customHeight="1" x14ac:dyDescent="0.25">
      <c r="A443" s="83">
        <v>9</v>
      </c>
      <c r="B443" s="84">
        <f>'[1]W-1'!B24</f>
        <v>75</v>
      </c>
      <c r="C443" s="84">
        <f>'[1]W-1'!C24</f>
        <v>70</v>
      </c>
      <c r="D443" s="84">
        <f>'[1]W-1'!D24</f>
        <v>0</v>
      </c>
      <c r="E443" s="84">
        <f>'[1]W-1'!E24</f>
        <v>0</v>
      </c>
      <c r="F443" s="84">
        <f>'[1]W-1'!F24</f>
        <v>0</v>
      </c>
      <c r="G443" s="84">
        <f>'[1]W-1'!G24</f>
        <v>0</v>
      </c>
      <c r="H443" s="84">
        <f>'[1]W-1'!H24</f>
        <v>145</v>
      </c>
      <c r="I443" s="79"/>
    </row>
    <row r="444" spans="1:9" ht="15.75" customHeight="1" x14ac:dyDescent="0.25">
      <c r="A444" s="83">
        <v>10</v>
      </c>
      <c r="B444" s="84">
        <f>'[1]W-1'!B25</f>
        <v>75</v>
      </c>
      <c r="C444" s="84">
        <f>'[1]W-1'!C25</f>
        <v>70</v>
      </c>
      <c r="D444" s="84">
        <f>'[1]W-1'!D25</f>
        <v>0</v>
      </c>
      <c r="E444" s="84">
        <f>'[1]W-1'!E25</f>
        <v>0</v>
      </c>
      <c r="F444" s="84">
        <f>'[1]W-1'!F25</f>
        <v>0</v>
      </c>
      <c r="G444" s="84">
        <f>'[1]W-1'!G25</f>
        <v>0</v>
      </c>
      <c r="H444" s="84">
        <f>'[1]W-1'!H25</f>
        <v>145</v>
      </c>
      <c r="I444" s="79"/>
    </row>
    <row r="445" spans="1:9" ht="15.75" customHeight="1" x14ac:dyDescent="0.25">
      <c r="A445" s="83">
        <v>11</v>
      </c>
      <c r="B445" s="84">
        <f>'[1]W-1'!B26</f>
        <v>75</v>
      </c>
      <c r="C445" s="84">
        <f>'[1]W-1'!C26</f>
        <v>70</v>
      </c>
      <c r="D445" s="84">
        <f>'[1]W-1'!D26</f>
        <v>0</v>
      </c>
      <c r="E445" s="84">
        <f>'[1]W-1'!E26</f>
        <v>0</v>
      </c>
      <c r="F445" s="84">
        <f>'[1]W-1'!F26</f>
        <v>0</v>
      </c>
      <c r="G445" s="84">
        <f>'[1]W-1'!G26</f>
        <v>0</v>
      </c>
      <c r="H445" s="84">
        <f>'[1]W-1'!H26</f>
        <v>145</v>
      </c>
      <c r="I445" s="79"/>
    </row>
    <row r="446" spans="1:9" ht="15.75" customHeight="1" x14ac:dyDescent="0.25">
      <c r="A446" s="83">
        <v>12</v>
      </c>
      <c r="B446" s="84">
        <f>'[1]W-1'!B27</f>
        <v>75</v>
      </c>
      <c r="C446" s="84">
        <f>'[1]W-1'!C27</f>
        <v>70</v>
      </c>
      <c r="D446" s="84">
        <f>'[1]W-1'!D27</f>
        <v>0</v>
      </c>
      <c r="E446" s="84">
        <f>'[1]W-1'!E27</f>
        <v>0</v>
      </c>
      <c r="F446" s="84">
        <f>'[1]W-1'!F27</f>
        <v>0</v>
      </c>
      <c r="G446" s="84">
        <f>'[1]W-1'!G27</f>
        <v>0</v>
      </c>
      <c r="H446" s="84">
        <f>'[1]W-1'!H27</f>
        <v>145</v>
      </c>
      <c r="I446" s="79"/>
    </row>
    <row r="447" spans="1:9" ht="15.75" customHeight="1" x14ac:dyDescent="0.25">
      <c r="A447" s="83">
        <v>13</v>
      </c>
      <c r="B447" s="84">
        <f>'[1]W-1'!B28</f>
        <v>75</v>
      </c>
      <c r="C447" s="84">
        <f>'[1]W-1'!C28</f>
        <v>70</v>
      </c>
      <c r="D447" s="84">
        <f>'[1]W-1'!D28</f>
        <v>0</v>
      </c>
      <c r="E447" s="84">
        <f>'[1]W-1'!E28</f>
        <v>0</v>
      </c>
      <c r="F447" s="84">
        <f>'[1]W-1'!F28</f>
        <v>0</v>
      </c>
      <c r="G447" s="84">
        <f>'[1]W-1'!G28</f>
        <v>0</v>
      </c>
      <c r="H447" s="84">
        <f>'[1]W-1'!H28</f>
        <v>145</v>
      </c>
      <c r="I447" s="79"/>
    </row>
    <row r="448" spans="1:9" ht="15.75" customHeight="1" x14ac:dyDescent="0.25">
      <c r="A448" s="83">
        <v>14</v>
      </c>
      <c r="B448" s="84">
        <f>'[1]W-1'!B29</f>
        <v>75</v>
      </c>
      <c r="C448" s="84">
        <f>'[1]W-1'!C29</f>
        <v>70</v>
      </c>
      <c r="D448" s="84">
        <f>'[1]W-1'!D29</f>
        <v>0</v>
      </c>
      <c r="E448" s="84">
        <f>'[1]W-1'!E29</f>
        <v>0</v>
      </c>
      <c r="F448" s="84">
        <f>'[1]W-1'!F29</f>
        <v>0</v>
      </c>
      <c r="G448" s="84">
        <f>'[1]W-1'!G29</f>
        <v>0</v>
      </c>
      <c r="H448" s="84">
        <f>'[1]W-1'!H29</f>
        <v>145</v>
      </c>
      <c r="I448" s="79"/>
    </row>
    <row r="449" spans="1:9" ht="15.75" customHeight="1" x14ac:dyDescent="0.25">
      <c r="A449" s="83">
        <v>15</v>
      </c>
      <c r="B449" s="84">
        <f>'[1]W-1'!B30</f>
        <v>75</v>
      </c>
      <c r="C449" s="84">
        <f>'[1]W-1'!C30</f>
        <v>70</v>
      </c>
      <c r="D449" s="84">
        <f>'[1]W-1'!D30</f>
        <v>0</v>
      </c>
      <c r="E449" s="84">
        <f>'[1]W-1'!E30</f>
        <v>0</v>
      </c>
      <c r="F449" s="84">
        <f>'[1]W-1'!F30</f>
        <v>0</v>
      </c>
      <c r="G449" s="84">
        <f>'[1]W-1'!G30</f>
        <v>0</v>
      </c>
      <c r="H449" s="84">
        <f>'[1]W-1'!H30</f>
        <v>145</v>
      </c>
      <c r="I449" s="79"/>
    </row>
    <row r="450" spans="1:9" ht="15.75" customHeight="1" x14ac:dyDescent="0.25">
      <c r="A450" s="83">
        <v>16</v>
      </c>
      <c r="B450" s="84">
        <f>'[1]W-1'!B31</f>
        <v>75</v>
      </c>
      <c r="C450" s="84">
        <f>'[1]W-1'!C31</f>
        <v>70</v>
      </c>
      <c r="D450" s="84">
        <f>'[1]W-1'!D31</f>
        <v>0</v>
      </c>
      <c r="E450" s="84">
        <f>'[1]W-1'!E31</f>
        <v>0</v>
      </c>
      <c r="F450" s="84">
        <f>'[1]W-1'!F31</f>
        <v>0</v>
      </c>
      <c r="G450" s="84">
        <f>'[1]W-1'!G31</f>
        <v>0</v>
      </c>
      <c r="H450" s="84">
        <f>'[1]W-1'!H31</f>
        <v>145</v>
      </c>
      <c r="I450" s="79"/>
    </row>
    <row r="451" spans="1:9" ht="15.75" customHeight="1" x14ac:dyDescent="0.25">
      <c r="A451" s="83">
        <v>17</v>
      </c>
      <c r="B451" s="84">
        <f>'[1]W-1'!B32</f>
        <v>75</v>
      </c>
      <c r="C451" s="84">
        <f>'[1]W-1'!C32</f>
        <v>70</v>
      </c>
      <c r="D451" s="84">
        <f>'[1]W-1'!D32</f>
        <v>0</v>
      </c>
      <c r="E451" s="84">
        <f>'[1]W-1'!E32</f>
        <v>0</v>
      </c>
      <c r="F451" s="84">
        <f>'[1]W-1'!F32</f>
        <v>0</v>
      </c>
      <c r="G451" s="84">
        <f>'[1]W-1'!G32</f>
        <v>0</v>
      </c>
      <c r="H451" s="84">
        <f>'[1]W-1'!H32</f>
        <v>145</v>
      </c>
      <c r="I451" s="79"/>
    </row>
    <row r="452" spans="1:9" ht="15.75" customHeight="1" x14ac:dyDescent="0.25">
      <c r="A452" s="83">
        <v>18</v>
      </c>
      <c r="B452" s="84">
        <f>'[1]W-1'!B33</f>
        <v>75</v>
      </c>
      <c r="C452" s="84">
        <f>'[1]W-1'!C33</f>
        <v>70</v>
      </c>
      <c r="D452" s="84">
        <f>'[1]W-1'!D33</f>
        <v>0</v>
      </c>
      <c r="E452" s="84">
        <f>'[1]W-1'!E33</f>
        <v>0</v>
      </c>
      <c r="F452" s="84">
        <f>'[1]W-1'!F33</f>
        <v>0</v>
      </c>
      <c r="G452" s="84">
        <f>'[1]W-1'!G33</f>
        <v>0</v>
      </c>
      <c r="H452" s="84">
        <f>'[1]W-1'!H33</f>
        <v>145</v>
      </c>
      <c r="I452" s="79"/>
    </row>
    <row r="453" spans="1:9" ht="15.75" customHeight="1" x14ac:dyDescent="0.25">
      <c r="A453" s="83">
        <v>19</v>
      </c>
      <c r="B453" s="84">
        <f>'[1]W-1'!B34</f>
        <v>75</v>
      </c>
      <c r="C453" s="84">
        <f>'[1]W-1'!C34</f>
        <v>70</v>
      </c>
      <c r="D453" s="84">
        <f>'[1]W-1'!D34</f>
        <v>0</v>
      </c>
      <c r="E453" s="84">
        <f>'[1]W-1'!E34</f>
        <v>0</v>
      </c>
      <c r="F453" s="84">
        <f>'[1]W-1'!F34</f>
        <v>0</v>
      </c>
      <c r="G453" s="84">
        <f>'[1]W-1'!G34</f>
        <v>0</v>
      </c>
      <c r="H453" s="84">
        <f>'[1]W-1'!H34</f>
        <v>145</v>
      </c>
      <c r="I453" s="79"/>
    </row>
    <row r="454" spans="1:9" ht="15.75" customHeight="1" x14ac:dyDescent="0.25">
      <c r="A454" s="83">
        <v>20</v>
      </c>
      <c r="B454" s="84">
        <f>'[1]W-1'!B35</f>
        <v>75</v>
      </c>
      <c r="C454" s="84">
        <f>'[1]W-1'!C35</f>
        <v>70</v>
      </c>
      <c r="D454" s="84">
        <f>'[1]W-1'!D35</f>
        <v>0</v>
      </c>
      <c r="E454" s="84">
        <f>'[1]W-1'!E35</f>
        <v>0</v>
      </c>
      <c r="F454" s="84">
        <f>'[1]W-1'!F35</f>
        <v>0</v>
      </c>
      <c r="G454" s="84">
        <f>'[1]W-1'!G35</f>
        <v>0</v>
      </c>
      <c r="H454" s="84">
        <f>'[1]W-1'!H35</f>
        <v>145</v>
      </c>
      <c r="I454" s="79"/>
    </row>
    <row r="455" spans="1:9" ht="15.75" customHeight="1" x14ac:dyDescent="0.25">
      <c r="A455" s="83">
        <v>21</v>
      </c>
      <c r="B455" s="84">
        <f>'[1]W-1'!B36</f>
        <v>75</v>
      </c>
      <c r="C455" s="84">
        <f>'[1]W-1'!C36</f>
        <v>70</v>
      </c>
      <c r="D455" s="84">
        <f>'[1]W-1'!D36</f>
        <v>0</v>
      </c>
      <c r="E455" s="84">
        <f>'[1]W-1'!E36</f>
        <v>0</v>
      </c>
      <c r="F455" s="84">
        <f>'[1]W-1'!F36</f>
        <v>0</v>
      </c>
      <c r="G455" s="84">
        <f>'[1]W-1'!G36</f>
        <v>0</v>
      </c>
      <c r="H455" s="84">
        <f>'[1]W-1'!H36</f>
        <v>145</v>
      </c>
      <c r="I455" s="79"/>
    </row>
    <row r="456" spans="1:9" ht="15.75" customHeight="1" x14ac:dyDescent="0.25">
      <c r="A456" s="83">
        <v>22</v>
      </c>
      <c r="B456" s="84">
        <f>'[1]W-1'!B37</f>
        <v>75</v>
      </c>
      <c r="C456" s="84">
        <f>'[1]W-1'!C37</f>
        <v>70</v>
      </c>
      <c r="D456" s="84">
        <f>'[1]W-1'!D37</f>
        <v>0</v>
      </c>
      <c r="E456" s="84">
        <f>'[1]W-1'!E37</f>
        <v>0</v>
      </c>
      <c r="F456" s="84">
        <f>'[1]W-1'!F37</f>
        <v>0</v>
      </c>
      <c r="G456" s="84">
        <f>'[1]W-1'!G37</f>
        <v>0</v>
      </c>
      <c r="H456" s="84">
        <f>'[1]W-1'!H37</f>
        <v>145</v>
      </c>
      <c r="I456" s="79"/>
    </row>
    <row r="457" spans="1:9" ht="15.75" customHeight="1" x14ac:dyDescent="0.25">
      <c r="A457" s="83">
        <v>23</v>
      </c>
      <c r="B457" s="84">
        <f>'[1]W-1'!B38</f>
        <v>70</v>
      </c>
      <c r="C457" s="84">
        <f>'[1]W-1'!C38</f>
        <v>75</v>
      </c>
      <c r="D457" s="84">
        <f>'[1]W-1'!D38</f>
        <v>0</v>
      </c>
      <c r="E457" s="84">
        <f>'[1]W-1'!E38</f>
        <v>0</v>
      </c>
      <c r="F457" s="84">
        <f>'[1]W-1'!F38</f>
        <v>0</v>
      </c>
      <c r="G457" s="84">
        <f>'[1]W-1'!G38</f>
        <v>0</v>
      </c>
      <c r="H457" s="84">
        <f>'[1]W-1'!H38</f>
        <v>145</v>
      </c>
      <c r="I457" s="79"/>
    </row>
    <row r="458" spans="1:9" ht="15.75" customHeight="1" x14ac:dyDescent="0.25">
      <c r="A458" s="83">
        <v>24</v>
      </c>
      <c r="B458" s="84">
        <f>'[1]W-1'!B39</f>
        <v>70</v>
      </c>
      <c r="C458" s="84">
        <f>'[1]W-1'!C39</f>
        <v>75</v>
      </c>
      <c r="D458" s="84">
        <f>'[1]W-1'!D39</f>
        <v>0</v>
      </c>
      <c r="E458" s="84">
        <f>'[1]W-1'!E39</f>
        <v>0</v>
      </c>
      <c r="F458" s="84">
        <f>'[1]W-1'!F39</f>
        <v>0</v>
      </c>
      <c r="G458" s="84">
        <f>'[1]W-1'!G39</f>
        <v>0</v>
      </c>
      <c r="H458" s="84">
        <f>'[1]W-1'!H39</f>
        <v>145</v>
      </c>
      <c r="I458" s="79"/>
    </row>
    <row r="459" spans="1:9" ht="15.75" customHeight="1" x14ac:dyDescent="0.25">
      <c r="A459" s="85" t="s">
        <v>232</v>
      </c>
      <c r="B459" s="84">
        <f>'[1]W-1'!B40</f>
        <v>70</v>
      </c>
      <c r="C459" s="84">
        <f>'[1]W-1'!C40</f>
        <v>75</v>
      </c>
      <c r="D459" s="84">
        <f>'[1]W-1'!D40</f>
        <v>0</v>
      </c>
      <c r="E459" s="84">
        <f>'[1]W-1'!E40</f>
        <v>0</v>
      </c>
      <c r="F459" s="84">
        <f>'[1]W-1'!F40</f>
        <v>0</v>
      </c>
      <c r="G459" s="84">
        <f>'[1]W-1'!G40</f>
        <v>0</v>
      </c>
      <c r="H459" s="84">
        <f>'[1]W-1'!H40</f>
        <v>145</v>
      </c>
      <c r="I459" s="79"/>
    </row>
    <row r="460" spans="1:9" ht="15.75" thickBot="1" x14ac:dyDescent="0.3">
      <c r="A460" s="4"/>
      <c r="I460" s="6"/>
    </row>
    <row r="461" spans="1:9" ht="15.75" thickBot="1" x14ac:dyDescent="0.3">
      <c r="A461" s="2" t="s">
        <v>267</v>
      </c>
      <c r="B461" s="190" t="s">
        <v>233</v>
      </c>
      <c r="C461" s="191"/>
      <c r="D461" s="191"/>
      <c r="E461" s="191"/>
      <c r="F461" s="191"/>
      <c r="G461" s="192"/>
      <c r="H461" s="190" t="s">
        <v>2</v>
      </c>
      <c r="I461" s="192"/>
    </row>
    <row r="462" spans="1:9" ht="15.75" thickBot="1" x14ac:dyDescent="0.3">
      <c r="A462" s="4"/>
      <c r="B462"/>
      <c r="I462" s="6"/>
    </row>
    <row r="463" spans="1:9" ht="15.75" thickBot="1" x14ac:dyDescent="0.3">
      <c r="A463" s="86" t="s">
        <v>268</v>
      </c>
      <c r="B463" s="193" t="s">
        <v>234</v>
      </c>
      <c r="C463" s="194"/>
      <c r="D463" s="194"/>
      <c r="E463" s="194"/>
      <c r="F463" s="194"/>
      <c r="G463" s="195"/>
      <c r="H463" s="34" t="s">
        <v>124</v>
      </c>
      <c r="I463" s="87" t="s">
        <v>125</v>
      </c>
    </row>
    <row r="464" spans="1:9" ht="15.75" thickBot="1" x14ac:dyDescent="0.3">
      <c r="A464" s="88"/>
      <c r="B464"/>
      <c r="I464" s="6"/>
    </row>
    <row r="465" spans="1:9" ht="15.75" thickBot="1" x14ac:dyDescent="0.3">
      <c r="A465" s="2" t="s">
        <v>268</v>
      </c>
      <c r="B465" s="193" t="s">
        <v>126</v>
      </c>
      <c r="C465" s="194"/>
      <c r="D465" s="194"/>
      <c r="E465" s="194"/>
      <c r="F465" s="194"/>
      <c r="G465" s="195"/>
      <c r="H465" s="34" t="s">
        <v>124</v>
      </c>
      <c r="I465" s="87" t="s">
        <v>125</v>
      </c>
    </row>
    <row r="466" spans="1:9" ht="15.75" thickBot="1" x14ac:dyDescent="0.3">
      <c r="A466" s="4"/>
      <c r="B466"/>
      <c r="I466" s="6"/>
    </row>
    <row r="467" spans="1:9" ht="15.75" thickBot="1" x14ac:dyDescent="0.3">
      <c r="A467" s="2" t="s">
        <v>269</v>
      </c>
      <c r="B467" s="193" t="s">
        <v>235</v>
      </c>
      <c r="C467" s="194"/>
      <c r="D467" s="194"/>
      <c r="E467" s="194"/>
      <c r="F467" s="194"/>
      <c r="G467" s="195"/>
      <c r="H467" s="190" t="s">
        <v>2</v>
      </c>
      <c r="I467" s="192"/>
    </row>
    <row r="468" spans="1:9" ht="15.75" thickBot="1" x14ac:dyDescent="0.3">
      <c r="A468" s="4"/>
      <c r="B468"/>
      <c r="I468" s="6"/>
    </row>
    <row r="469" spans="1:9" ht="15.75" thickBot="1" x14ac:dyDescent="0.3">
      <c r="A469" s="2" t="s">
        <v>270</v>
      </c>
      <c r="B469" s="193" t="s">
        <v>236</v>
      </c>
      <c r="C469" s="194"/>
      <c r="D469" s="194"/>
      <c r="E469" s="194"/>
      <c r="F469" s="194"/>
      <c r="G469" s="194"/>
      <c r="H469" s="194"/>
      <c r="I469" s="195"/>
    </row>
    <row r="470" spans="1:9" x14ac:dyDescent="0.25">
      <c r="A470" s="4"/>
      <c r="B470" s="89"/>
      <c r="C470" s="89"/>
      <c r="D470" s="89"/>
      <c r="E470" s="89"/>
      <c r="F470" s="89"/>
      <c r="G470" s="89"/>
      <c r="H470" s="89"/>
      <c r="I470" s="90"/>
    </row>
    <row r="471" spans="1:9" x14ac:dyDescent="0.25">
      <c r="A471" s="4"/>
      <c r="B471" s="89"/>
      <c r="C471" s="89"/>
      <c r="D471" s="89"/>
      <c r="E471" s="89"/>
      <c r="F471" s="89"/>
      <c r="G471" s="89"/>
      <c r="H471" s="89"/>
      <c r="I471" s="90"/>
    </row>
    <row r="472" spans="1:9" x14ac:dyDescent="0.25">
      <c r="A472" s="4"/>
      <c r="B472" s="89"/>
      <c r="C472" s="89"/>
      <c r="D472" s="89"/>
      <c r="E472" s="89"/>
      <c r="F472" s="89"/>
      <c r="G472" s="89"/>
      <c r="H472" s="89"/>
      <c r="I472" s="90"/>
    </row>
    <row r="473" spans="1:9" x14ac:dyDescent="0.25">
      <c r="A473" s="4"/>
      <c r="B473" s="89"/>
      <c r="C473" s="89"/>
      <c r="D473" s="89"/>
      <c r="E473" s="89"/>
      <c r="F473" s="89"/>
      <c r="G473" s="89"/>
      <c r="H473" s="89"/>
      <c r="I473" s="90"/>
    </row>
    <row r="474" spans="1:9" x14ac:dyDescent="0.25">
      <c r="A474" s="4"/>
      <c r="B474" s="89"/>
      <c r="C474" s="89"/>
      <c r="D474" s="89"/>
      <c r="E474" s="89"/>
      <c r="F474" s="89"/>
      <c r="G474" s="89"/>
      <c r="H474" s="89"/>
      <c r="I474" s="90"/>
    </row>
    <row r="475" spans="1:9" x14ac:dyDescent="0.25">
      <c r="A475" s="4"/>
      <c r="B475" s="89"/>
      <c r="C475" s="89"/>
      <c r="D475" s="89"/>
      <c r="E475" s="89"/>
      <c r="F475" s="89"/>
      <c r="G475" s="89"/>
      <c r="H475" s="89"/>
      <c r="I475" s="90"/>
    </row>
    <row r="476" spans="1:9" x14ac:dyDescent="0.25">
      <c r="A476" s="4"/>
      <c r="B476" s="89"/>
      <c r="C476" s="89"/>
      <c r="D476" s="89"/>
      <c r="E476" s="89"/>
      <c r="F476" s="89"/>
      <c r="G476" s="89"/>
      <c r="H476" s="89"/>
      <c r="I476" s="90"/>
    </row>
    <row r="477" spans="1:9" x14ac:dyDescent="0.25">
      <c r="A477" s="4"/>
      <c r="B477" s="89"/>
      <c r="C477" s="89"/>
      <c r="D477" s="89"/>
      <c r="E477" s="89"/>
      <c r="F477" s="89"/>
      <c r="G477" s="89"/>
      <c r="H477" s="89"/>
      <c r="I477" s="90"/>
    </row>
    <row r="478" spans="1:9" x14ac:dyDescent="0.25">
      <c r="A478" s="4"/>
      <c r="B478" s="89"/>
      <c r="C478" s="89"/>
      <c r="D478" s="89"/>
      <c r="E478" s="89"/>
      <c r="F478" s="89"/>
      <c r="G478" s="89"/>
      <c r="H478" s="89"/>
      <c r="I478" s="90"/>
    </row>
    <row r="479" spans="1:9" x14ac:dyDescent="0.25">
      <c r="A479" s="4"/>
      <c r="B479" s="89"/>
      <c r="C479" s="89"/>
      <c r="D479" s="89"/>
      <c r="E479" s="89"/>
      <c r="F479" s="89"/>
      <c r="G479" s="89"/>
      <c r="H479" s="89"/>
      <c r="I479" s="90"/>
    </row>
    <row r="480" spans="1:9" x14ac:dyDescent="0.25">
      <c r="A480" s="4"/>
      <c r="B480" s="89"/>
      <c r="C480" s="89"/>
      <c r="D480" s="89"/>
      <c r="E480" s="89"/>
      <c r="F480" s="89"/>
      <c r="G480" s="89"/>
      <c r="H480" s="89"/>
      <c r="I480" s="90"/>
    </row>
    <row r="481" spans="1:9" x14ac:dyDescent="0.25">
      <c r="A481" s="4"/>
      <c r="B481" s="89"/>
      <c r="C481" s="89"/>
      <c r="D481" s="89"/>
      <c r="E481" s="89"/>
      <c r="F481" s="89"/>
      <c r="G481" s="89"/>
      <c r="H481" s="89"/>
      <c r="I481" s="90"/>
    </row>
    <row r="482" spans="1:9" x14ac:dyDescent="0.25">
      <c r="A482" s="4"/>
      <c r="I482" s="6"/>
    </row>
    <row r="483" spans="1:9" x14ac:dyDescent="0.25">
      <c r="A483" s="4"/>
      <c r="I483" s="6"/>
    </row>
    <row r="484" spans="1:9" ht="15.75" thickBot="1" x14ac:dyDescent="0.3">
      <c r="A484" s="4"/>
      <c r="I484" s="6"/>
    </row>
    <row r="485" spans="1:9" ht="15.75" thickBot="1" x14ac:dyDescent="0.3">
      <c r="A485" s="196" t="s">
        <v>237</v>
      </c>
      <c r="B485" s="197"/>
      <c r="C485" s="197"/>
      <c r="D485" s="197"/>
      <c r="E485" s="197"/>
      <c r="F485" s="197"/>
      <c r="G485" s="197"/>
      <c r="H485" s="197"/>
      <c r="I485" s="198"/>
    </row>
    <row r="486" spans="1:9" ht="15.75" thickBot="1" x14ac:dyDescent="0.3">
      <c r="A486" s="4"/>
      <c r="I486" s="6"/>
    </row>
    <row r="487" spans="1:9" ht="15.75" customHeight="1" thickBot="1" x14ac:dyDescent="0.3">
      <c r="A487" s="2" t="s">
        <v>238</v>
      </c>
      <c r="B487" s="171" t="s">
        <v>239</v>
      </c>
      <c r="C487" s="172"/>
      <c r="D487" s="172"/>
      <c r="E487" s="172"/>
      <c r="F487" s="172"/>
      <c r="G487" s="172"/>
      <c r="H487" s="172"/>
      <c r="I487" s="173"/>
    </row>
    <row r="488" spans="1:9" x14ac:dyDescent="0.25">
      <c r="A488" s="4"/>
      <c r="B488"/>
      <c r="I488" s="6"/>
    </row>
    <row r="489" spans="1:9" x14ac:dyDescent="0.25">
      <c r="A489" s="4"/>
      <c r="C489" s="91" t="s">
        <v>240</v>
      </c>
      <c r="D489" s="21" t="s">
        <v>241</v>
      </c>
      <c r="E489" s="49" t="s">
        <v>242</v>
      </c>
      <c r="I489" s="6"/>
    </row>
    <row r="490" spans="1:9" x14ac:dyDescent="0.25">
      <c r="A490" s="4"/>
      <c r="C490" s="92">
        <v>1</v>
      </c>
      <c r="D490" s="93">
        <f>'[1]Publikime AL'!D617</f>
        <v>780.51</v>
      </c>
      <c r="E490" s="93">
        <f>'[1]Publikime AL'!E617</f>
        <v>12.058479407777895</v>
      </c>
      <c r="I490" s="6"/>
    </row>
    <row r="491" spans="1:9" x14ac:dyDescent="0.25">
      <c r="A491" s="4"/>
      <c r="C491" s="92">
        <v>2</v>
      </c>
      <c r="D491" s="93">
        <f>'[1]Publikime AL'!D618</f>
        <v>690.13</v>
      </c>
      <c r="E491" s="93">
        <f>'[1]Publikime AL'!E618</f>
        <v>11.688744337778076</v>
      </c>
      <c r="I491" s="6"/>
    </row>
    <row r="492" spans="1:9" x14ac:dyDescent="0.25">
      <c r="A492" s="4"/>
      <c r="C492" s="92">
        <v>3</v>
      </c>
      <c r="D492" s="93">
        <f>'[1]Publikime AL'!D619</f>
        <v>652.6</v>
      </c>
      <c r="E492" s="93">
        <f>'[1]Publikime AL'!E619</f>
        <v>11.024558007777841</v>
      </c>
      <c r="I492" s="6"/>
    </row>
    <row r="493" spans="1:9" x14ac:dyDescent="0.25">
      <c r="A493" s="4"/>
      <c r="C493" s="92">
        <v>4</v>
      </c>
      <c r="D493" s="93">
        <f>'[1]Publikime AL'!D620</f>
        <v>624.20000000000005</v>
      </c>
      <c r="E493" s="93">
        <f>'[1]Publikime AL'!E620</f>
        <v>10.531319867777938</v>
      </c>
      <c r="I493" s="6"/>
    </row>
    <row r="494" spans="1:9" x14ac:dyDescent="0.25">
      <c r="A494" s="4"/>
      <c r="C494" s="92">
        <v>5</v>
      </c>
      <c r="D494" s="93">
        <f>'[1]Publikime AL'!D621</f>
        <v>651.17999999999995</v>
      </c>
      <c r="E494" s="93">
        <f>'[1]Publikime AL'!E621</f>
        <v>11.181692377777608</v>
      </c>
      <c r="I494" s="6"/>
    </row>
    <row r="495" spans="1:9" x14ac:dyDescent="0.25">
      <c r="A495" s="4"/>
      <c r="C495" s="92">
        <v>6</v>
      </c>
      <c r="D495" s="93">
        <f>'[1]Publikime AL'!D622</f>
        <v>719.17</v>
      </c>
      <c r="E495" s="93">
        <f>'[1]Publikime AL'!E622</f>
        <v>13.24638521777797</v>
      </c>
      <c r="I495" s="6"/>
    </row>
    <row r="496" spans="1:9" x14ac:dyDescent="0.25">
      <c r="A496" s="4"/>
      <c r="C496" s="92">
        <v>7</v>
      </c>
      <c r="D496" s="93">
        <f>'[1]Publikime AL'!D623</f>
        <v>909.59</v>
      </c>
      <c r="E496" s="93">
        <f>'[1]Publikime AL'!E623</f>
        <v>17.065574457777529</v>
      </c>
      <c r="I496" s="6"/>
    </row>
    <row r="497" spans="1:9" x14ac:dyDescent="0.25">
      <c r="A497" s="4"/>
      <c r="C497" s="92">
        <v>8</v>
      </c>
      <c r="D497" s="93">
        <f>'[1]Publikime AL'!D624</f>
        <v>1180.82</v>
      </c>
      <c r="E497" s="93">
        <f>'[1]Publikime AL'!E624</f>
        <v>20.406314577777948</v>
      </c>
      <c r="I497" s="6"/>
    </row>
    <row r="498" spans="1:9" x14ac:dyDescent="0.25">
      <c r="A498" s="4"/>
      <c r="C498" s="92">
        <v>9</v>
      </c>
      <c r="D498" s="93">
        <f>'[1]Publikime AL'!D625</f>
        <v>1340.35</v>
      </c>
      <c r="E498" s="93">
        <f>'[1]Publikime AL'!E625</f>
        <v>24.476877047776043</v>
      </c>
      <c r="I498" s="6"/>
    </row>
    <row r="499" spans="1:9" x14ac:dyDescent="0.25">
      <c r="A499" s="4"/>
      <c r="C499" s="92">
        <v>10</v>
      </c>
      <c r="D499" s="93">
        <f>'[1]Publikime AL'!D626</f>
        <v>1335.6</v>
      </c>
      <c r="E499" s="93">
        <f>'[1]Publikime AL'!E626</f>
        <v>27.305281527777652</v>
      </c>
      <c r="I499" s="6"/>
    </row>
    <row r="500" spans="1:9" x14ac:dyDescent="0.25">
      <c r="A500" s="4"/>
      <c r="C500" s="92">
        <v>11</v>
      </c>
      <c r="D500" s="93">
        <f>'[1]Publikime AL'!D627</f>
        <v>1332.45</v>
      </c>
      <c r="E500" s="93">
        <f>'[1]Publikime AL'!E627</f>
        <v>27.322797847776656</v>
      </c>
      <c r="I500" s="6"/>
    </row>
    <row r="501" spans="1:9" x14ac:dyDescent="0.25">
      <c r="A501" s="4"/>
      <c r="C501" s="92">
        <v>12</v>
      </c>
      <c r="D501" s="93">
        <f>'[1]Publikime AL'!D628</f>
        <v>1420.93</v>
      </c>
      <c r="E501" s="93">
        <f>'[1]Publikime AL'!E628</f>
        <v>27.182394307779077</v>
      </c>
      <c r="I501" s="6"/>
    </row>
    <row r="502" spans="1:9" x14ac:dyDescent="0.25">
      <c r="A502" s="4"/>
      <c r="C502" s="92">
        <v>13</v>
      </c>
      <c r="D502" s="93">
        <f>'[1]Publikime AL'!D629</f>
        <v>1389.14</v>
      </c>
      <c r="E502" s="93">
        <f>'[1]Publikime AL'!E629</f>
        <v>27.467047847777849</v>
      </c>
      <c r="I502" s="6"/>
    </row>
    <row r="503" spans="1:9" x14ac:dyDescent="0.25">
      <c r="A503" s="4"/>
      <c r="C503" s="92">
        <v>14</v>
      </c>
      <c r="D503" s="93">
        <f>'[1]Publikime AL'!D630</f>
        <v>1419.13</v>
      </c>
      <c r="E503" s="93">
        <f>'[1]Publikime AL'!E630</f>
        <v>26.640215877777337</v>
      </c>
      <c r="I503" s="6"/>
    </row>
    <row r="504" spans="1:9" ht="15.75" customHeight="1" x14ac:dyDescent="0.25">
      <c r="A504" s="4"/>
      <c r="C504" s="92">
        <v>15</v>
      </c>
      <c r="D504" s="93">
        <f>'[1]Publikime AL'!D631</f>
        <v>1430.49</v>
      </c>
      <c r="E504" s="93">
        <f>'[1]Publikime AL'!E631</f>
        <v>27.889119907777058</v>
      </c>
      <c r="I504" s="6"/>
    </row>
    <row r="505" spans="1:9" x14ac:dyDescent="0.25">
      <c r="A505" s="4"/>
      <c r="C505" s="92">
        <v>16</v>
      </c>
      <c r="D505" s="93">
        <f>'[1]Publikime AL'!D632</f>
        <v>1437.86</v>
      </c>
      <c r="E505" s="93">
        <f>'[1]Publikime AL'!E632</f>
        <v>29.420733387777545</v>
      </c>
      <c r="I505" s="6"/>
    </row>
    <row r="506" spans="1:9" x14ac:dyDescent="0.25">
      <c r="A506" s="4"/>
      <c r="C506" s="92">
        <v>17</v>
      </c>
      <c r="D506" s="93">
        <f>'[1]Publikime AL'!D633</f>
        <v>1505.1</v>
      </c>
      <c r="E506" s="93">
        <f>'[1]Publikime AL'!E633</f>
        <v>29.956456127777983</v>
      </c>
      <c r="I506" s="6"/>
    </row>
    <row r="507" spans="1:9" x14ac:dyDescent="0.25">
      <c r="A507" s="4"/>
      <c r="C507" s="92">
        <v>18</v>
      </c>
      <c r="D507" s="93">
        <f>'[1]Publikime AL'!D634</f>
        <v>1562.51</v>
      </c>
      <c r="E507" s="93">
        <f>'[1]Publikime AL'!E634</f>
        <v>32.249881617777646</v>
      </c>
      <c r="I507" s="6"/>
    </row>
    <row r="508" spans="1:9" x14ac:dyDescent="0.25">
      <c r="A508" s="4"/>
      <c r="C508" s="92">
        <v>19</v>
      </c>
      <c r="D508" s="93">
        <f>'[1]Publikime AL'!D635</f>
        <v>1563.67</v>
      </c>
      <c r="E508" s="93">
        <f>'[1]Publikime AL'!E635</f>
        <v>33.345023117778965</v>
      </c>
      <c r="I508" s="6"/>
    </row>
    <row r="509" spans="1:9" x14ac:dyDescent="0.25">
      <c r="A509" s="4"/>
      <c r="C509" s="92">
        <v>20</v>
      </c>
      <c r="D509" s="93">
        <f>'[1]Publikime AL'!D636</f>
        <v>1539.15</v>
      </c>
      <c r="E509" s="93">
        <f>'[1]Publikime AL'!E636</f>
        <v>33.322184347778602</v>
      </c>
      <c r="I509" s="6"/>
    </row>
    <row r="510" spans="1:9" x14ac:dyDescent="0.25">
      <c r="A510" s="4"/>
      <c r="C510" s="92">
        <v>21</v>
      </c>
      <c r="D510" s="93">
        <f>'[1]Publikime AL'!D637</f>
        <v>1469.29</v>
      </c>
      <c r="E510" s="93">
        <f>'[1]Publikime AL'!E637</f>
        <v>32.16874268777724</v>
      </c>
      <c r="I510" s="6"/>
    </row>
    <row r="511" spans="1:9" x14ac:dyDescent="0.25">
      <c r="A511" s="4"/>
      <c r="C511" s="92">
        <v>22</v>
      </c>
      <c r="D511" s="93">
        <f>'[1]Publikime AL'!D638</f>
        <v>1352.7</v>
      </c>
      <c r="E511" s="93">
        <f>'[1]Publikime AL'!E638</f>
        <v>32.207486097776609</v>
      </c>
      <c r="I511" s="6"/>
    </row>
    <row r="512" spans="1:9" x14ac:dyDescent="0.25">
      <c r="A512" s="4"/>
      <c r="C512" s="92">
        <v>23</v>
      </c>
      <c r="D512" s="93">
        <f>'[1]Publikime AL'!D639</f>
        <v>1190.72</v>
      </c>
      <c r="E512" s="93">
        <f>'[1]Publikime AL'!E639</f>
        <v>28.257343297777425</v>
      </c>
      <c r="I512" s="6"/>
    </row>
    <row r="513" spans="1:9" x14ac:dyDescent="0.25">
      <c r="A513" s="4"/>
      <c r="C513" s="92">
        <v>24</v>
      </c>
      <c r="D513" s="93">
        <f>'[1]Publikime AL'!D640</f>
        <v>986.18</v>
      </c>
      <c r="E513" s="93">
        <f>'[1]Publikime AL'!E640</f>
        <v>24.61723006777811</v>
      </c>
      <c r="I513" s="6"/>
    </row>
    <row r="514" spans="1:9" x14ac:dyDescent="0.25">
      <c r="A514" s="4"/>
      <c r="C514" s="92">
        <v>25</v>
      </c>
      <c r="D514" s="93">
        <f>'[1]Publikime AL'!D641</f>
        <v>832.28</v>
      </c>
      <c r="E514" s="93">
        <f>'[1]Publikime AL'!E641</f>
        <v>16.100504947778063</v>
      </c>
      <c r="I514" s="6"/>
    </row>
    <row r="515" spans="1:9" x14ac:dyDescent="0.25">
      <c r="A515" s="4"/>
      <c r="C515" s="92">
        <v>26</v>
      </c>
      <c r="D515" s="93">
        <f>'[1]Publikime AL'!D642</f>
        <v>707.51</v>
      </c>
      <c r="E515" s="93">
        <f>'[1]Publikime AL'!E642</f>
        <v>13.651434267777859</v>
      </c>
      <c r="I515" s="6"/>
    </row>
    <row r="516" spans="1:9" ht="15.75" customHeight="1" x14ac:dyDescent="0.25">
      <c r="A516" s="4"/>
      <c r="C516" s="92">
        <v>27</v>
      </c>
      <c r="D516" s="93">
        <f>'[1]Publikime AL'!D643</f>
        <v>654.73</v>
      </c>
      <c r="E516" s="93">
        <f>'[1]Publikime AL'!E643</f>
        <v>12.221924127777697</v>
      </c>
      <c r="I516" s="6"/>
    </row>
    <row r="517" spans="1:9" x14ac:dyDescent="0.25">
      <c r="A517" s="4"/>
      <c r="C517" s="92">
        <v>28</v>
      </c>
      <c r="D517" s="93">
        <f>'[1]Publikime AL'!D644</f>
        <v>649.77</v>
      </c>
      <c r="E517" s="93">
        <f>'[1]Publikime AL'!E644</f>
        <v>11.384632217777607</v>
      </c>
      <c r="I517" s="6"/>
    </row>
    <row r="518" spans="1:9" ht="15.75" customHeight="1" x14ac:dyDescent="0.25">
      <c r="A518" s="4"/>
      <c r="C518" s="92">
        <v>29</v>
      </c>
      <c r="D518" s="93">
        <f>'[1]Publikime AL'!D645</f>
        <v>656.56</v>
      </c>
      <c r="E518" s="93">
        <f>'[1]Publikime AL'!E645</f>
        <v>11.911738627777822</v>
      </c>
      <c r="I518" s="6"/>
    </row>
    <row r="519" spans="1:9" x14ac:dyDescent="0.25">
      <c r="A519" s="4"/>
      <c r="C519" s="92">
        <v>30</v>
      </c>
      <c r="D519" s="93">
        <f>'[1]Publikime AL'!D646</f>
        <v>723.78</v>
      </c>
      <c r="E519" s="93">
        <f>'[1]Publikime AL'!E646</f>
        <v>11.681522057777897</v>
      </c>
      <c r="I519" s="6"/>
    </row>
    <row r="520" spans="1:9" x14ac:dyDescent="0.25">
      <c r="A520" s="4"/>
      <c r="C520" s="92">
        <v>31</v>
      </c>
      <c r="D520" s="93">
        <f>'[1]Publikime AL'!D647</f>
        <v>892.04</v>
      </c>
      <c r="E520" s="93">
        <f>'[1]Publikime AL'!E647</f>
        <v>15.516833727778248</v>
      </c>
      <c r="I520" s="6"/>
    </row>
    <row r="521" spans="1:9" x14ac:dyDescent="0.25">
      <c r="A521" s="4"/>
      <c r="C521" s="92">
        <v>32</v>
      </c>
      <c r="D521" s="93">
        <f>'[1]Publikime AL'!D648</f>
        <v>1143.3499999999999</v>
      </c>
      <c r="E521" s="93">
        <f>'[1]Publikime AL'!E648</f>
        <v>21.188457837778287</v>
      </c>
      <c r="I521" s="6"/>
    </row>
    <row r="522" spans="1:9" x14ac:dyDescent="0.25">
      <c r="A522" s="4"/>
      <c r="C522" s="92">
        <v>33</v>
      </c>
      <c r="D522" s="93">
        <f>'[1]Publikime AL'!D649</f>
        <v>1321.18</v>
      </c>
      <c r="E522" s="93">
        <f>'[1]Publikime AL'!E649</f>
        <v>23.602050047778448</v>
      </c>
      <c r="I522" s="6"/>
    </row>
    <row r="523" spans="1:9" x14ac:dyDescent="0.25">
      <c r="A523" s="4"/>
      <c r="C523" s="92">
        <v>34</v>
      </c>
      <c r="D523" s="93">
        <f>'[1]Publikime AL'!D650</f>
        <v>1369.97</v>
      </c>
      <c r="E523" s="93">
        <f>'[1]Publikime AL'!E650</f>
        <v>21.990407157777327</v>
      </c>
      <c r="I523" s="6"/>
    </row>
    <row r="524" spans="1:9" x14ac:dyDescent="0.25">
      <c r="A524" s="4"/>
      <c r="C524" s="92">
        <v>35</v>
      </c>
      <c r="D524" s="93">
        <f>'[1]Publikime AL'!D651</f>
        <v>1307.33</v>
      </c>
      <c r="E524" s="93">
        <f>'[1]Publikime AL'!E651</f>
        <v>20.001217087777377</v>
      </c>
      <c r="I524" s="6"/>
    </row>
    <row r="525" spans="1:9" x14ac:dyDescent="0.25">
      <c r="A525" s="4"/>
      <c r="C525" s="92">
        <v>36</v>
      </c>
      <c r="D525" s="93">
        <f>'[1]Publikime AL'!D652</f>
        <v>1304.6600000000001</v>
      </c>
      <c r="E525" s="93">
        <f>'[1]Publikime AL'!E652</f>
        <v>19.230429187776963</v>
      </c>
      <c r="I525" s="6"/>
    </row>
    <row r="526" spans="1:9" x14ac:dyDescent="0.25">
      <c r="A526" s="4"/>
      <c r="C526" s="92">
        <v>37</v>
      </c>
      <c r="D526" s="93">
        <f>'[1]Publikime AL'!D653</f>
        <v>1287.51</v>
      </c>
      <c r="E526" s="93">
        <f>'[1]Publikime AL'!E653</f>
        <v>17.858821777777393</v>
      </c>
      <c r="I526" s="6"/>
    </row>
    <row r="527" spans="1:9" x14ac:dyDescent="0.25">
      <c r="A527" s="4"/>
      <c r="C527" s="92">
        <v>38</v>
      </c>
      <c r="D527" s="93">
        <f>'[1]Publikime AL'!D654</f>
        <v>1316.18</v>
      </c>
      <c r="E527" s="93">
        <f>'[1]Publikime AL'!E654</f>
        <v>18.107324777778786</v>
      </c>
      <c r="I527" s="6"/>
    </row>
    <row r="528" spans="1:9" x14ac:dyDescent="0.25">
      <c r="A528" s="4"/>
      <c r="C528" s="92">
        <v>39</v>
      </c>
      <c r="D528" s="93">
        <f>'[1]Publikime AL'!D655</f>
        <v>1325.65</v>
      </c>
      <c r="E528" s="93">
        <f>'[1]Publikime AL'!E655</f>
        <v>18.677336697777491</v>
      </c>
      <c r="I528" s="6"/>
    </row>
    <row r="529" spans="1:9" x14ac:dyDescent="0.25">
      <c r="A529" s="4"/>
      <c r="C529" s="92">
        <v>40</v>
      </c>
      <c r="D529" s="93">
        <f>'[1]Publikime AL'!D656</f>
        <v>1374.11</v>
      </c>
      <c r="E529" s="93">
        <f>'[1]Publikime AL'!E656</f>
        <v>20.767526397777601</v>
      </c>
      <c r="I529" s="6"/>
    </row>
    <row r="530" spans="1:9" x14ac:dyDescent="0.25">
      <c r="A530" s="4"/>
      <c r="C530" s="92">
        <v>41</v>
      </c>
      <c r="D530" s="93">
        <f>'[1]Publikime AL'!D657</f>
        <v>1469.17</v>
      </c>
      <c r="E530" s="93">
        <f>'[1]Publikime AL'!E657</f>
        <v>26.176678947777418</v>
      </c>
      <c r="I530" s="6"/>
    </row>
    <row r="531" spans="1:9" x14ac:dyDescent="0.25">
      <c r="A531" s="4"/>
      <c r="C531" s="92">
        <v>42</v>
      </c>
      <c r="D531" s="93">
        <f>'[1]Publikime AL'!D658</f>
        <v>1556.05</v>
      </c>
      <c r="E531" s="93">
        <f>'[1]Publikime AL'!E658</f>
        <v>30.6562454177772</v>
      </c>
      <c r="I531" s="6"/>
    </row>
    <row r="532" spans="1:9" x14ac:dyDescent="0.25">
      <c r="A532" s="4"/>
      <c r="C532" s="92">
        <v>43</v>
      </c>
      <c r="D532" s="93">
        <f>'[1]Publikime AL'!D659</f>
        <v>1560.29</v>
      </c>
      <c r="E532" s="93">
        <f>'[1]Publikime AL'!E659</f>
        <v>30.583473557778461</v>
      </c>
      <c r="I532" s="6"/>
    </row>
    <row r="533" spans="1:9" x14ac:dyDescent="0.25">
      <c r="A533" s="4"/>
      <c r="C533" s="92">
        <v>44</v>
      </c>
      <c r="D533" s="93">
        <f>'[1]Publikime AL'!D660</f>
        <v>1511.69</v>
      </c>
      <c r="E533" s="93">
        <f>'[1]Publikime AL'!E660</f>
        <v>29.831204757777869</v>
      </c>
      <c r="I533" s="6"/>
    </row>
    <row r="534" spans="1:9" x14ac:dyDescent="0.25">
      <c r="A534" s="4"/>
      <c r="C534" s="92">
        <v>45</v>
      </c>
      <c r="D534" s="93">
        <f>'[1]Publikime AL'!D661</f>
        <v>1471.13</v>
      </c>
      <c r="E534" s="93">
        <f>'[1]Publikime AL'!E661</f>
        <v>28.438357377777947</v>
      </c>
      <c r="I534" s="6"/>
    </row>
    <row r="535" spans="1:9" x14ac:dyDescent="0.25">
      <c r="A535" s="4"/>
      <c r="C535" s="92">
        <v>46</v>
      </c>
      <c r="D535" s="93">
        <f>'[1]Publikime AL'!D662</f>
        <v>1330.59</v>
      </c>
      <c r="E535" s="93">
        <f>'[1]Publikime AL'!E662</f>
        <v>25.408494047777822</v>
      </c>
      <c r="I535" s="6"/>
    </row>
    <row r="536" spans="1:9" x14ac:dyDescent="0.25">
      <c r="A536" s="4"/>
      <c r="C536" s="92">
        <v>47</v>
      </c>
      <c r="D536" s="93">
        <f>'[1]Publikime AL'!D663</f>
        <v>1155.99</v>
      </c>
      <c r="E536" s="93">
        <f>'[1]Publikime AL'!E663</f>
        <v>20.55548479777849</v>
      </c>
      <c r="I536" s="6"/>
    </row>
    <row r="537" spans="1:9" x14ac:dyDescent="0.25">
      <c r="A537" s="4"/>
      <c r="C537" s="92">
        <v>48</v>
      </c>
      <c r="D537" s="93">
        <f>'[1]Publikime AL'!D664</f>
        <v>954.37</v>
      </c>
      <c r="E537" s="93">
        <f>'[1]Publikime AL'!E664</f>
        <v>14.353816987778146</v>
      </c>
      <c r="I537" s="6"/>
    </row>
    <row r="538" spans="1:9" x14ac:dyDescent="0.25">
      <c r="A538" s="4"/>
      <c r="C538" s="92">
        <v>49</v>
      </c>
      <c r="D538" s="93">
        <f>'[1]Publikime AL'!D665</f>
        <v>810.89</v>
      </c>
      <c r="E538" s="93">
        <f>'[1]Publikime AL'!E665</f>
        <v>17.017216717777501</v>
      </c>
      <c r="I538" s="6"/>
    </row>
    <row r="539" spans="1:9" x14ac:dyDescent="0.25">
      <c r="A539" s="4"/>
      <c r="C539" s="92">
        <v>50</v>
      </c>
      <c r="D539" s="93">
        <f>'[1]Publikime AL'!D666</f>
        <v>696.18</v>
      </c>
      <c r="E539" s="93">
        <f>'[1]Publikime AL'!E666</f>
        <v>13.286362347777981</v>
      </c>
      <c r="I539" s="6"/>
    </row>
    <row r="540" spans="1:9" x14ac:dyDescent="0.25">
      <c r="A540" s="4"/>
      <c r="C540" s="92">
        <v>51</v>
      </c>
      <c r="D540" s="93">
        <f>'[1]Publikime AL'!D667</f>
        <v>640.41</v>
      </c>
      <c r="E540" s="93">
        <f>'[1]Publikime AL'!E667</f>
        <v>12.951748727778181</v>
      </c>
      <c r="I540" s="6"/>
    </row>
    <row r="541" spans="1:9" x14ac:dyDescent="0.25">
      <c r="A541" s="4"/>
      <c r="C541" s="92">
        <v>52</v>
      </c>
      <c r="D541" s="93">
        <f>'[1]Publikime AL'!D668</f>
        <v>621.79</v>
      </c>
      <c r="E541" s="93">
        <f>'[1]Publikime AL'!E668</f>
        <v>12.744087397777776</v>
      </c>
      <c r="I541" s="6"/>
    </row>
    <row r="542" spans="1:9" x14ac:dyDescent="0.25">
      <c r="A542" s="4"/>
      <c r="C542" s="92">
        <v>53</v>
      </c>
      <c r="D542" s="93">
        <f>'[1]Publikime AL'!D669</f>
        <v>614.88</v>
      </c>
      <c r="E542" s="93">
        <f>'[1]Publikime AL'!E669</f>
        <v>14.132673717777948</v>
      </c>
      <c r="I542" s="6"/>
    </row>
    <row r="543" spans="1:9" x14ac:dyDescent="0.25">
      <c r="A543" s="4"/>
      <c r="C543" s="92">
        <v>54</v>
      </c>
      <c r="D543" s="93">
        <f>'[1]Publikime AL'!D670</f>
        <v>668.67</v>
      </c>
      <c r="E543" s="93">
        <f>'[1]Publikime AL'!E670</f>
        <v>13.975574747777614</v>
      </c>
      <c r="I543" s="6"/>
    </row>
    <row r="544" spans="1:9" x14ac:dyDescent="0.25">
      <c r="A544" s="4"/>
      <c r="C544" s="92">
        <v>55</v>
      </c>
      <c r="D544" s="93">
        <f>'[1]Publikime AL'!D671</f>
        <v>819.83</v>
      </c>
      <c r="E544" s="93">
        <f>'[1]Publikime AL'!E671</f>
        <v>13.900754157777669</v>
      </c>
      <c r="I544" s="6"/>
    </row>
    <row r="545" spans="1:9" x14ac:dyDescent="0.25">
      <c r="A545" s="4"/>
      <c r="C545" s="92">
        <v>56</v>
      </c>
      <c r="D545" s="93">
        <f>'[1]Publikime AL'!D672</f>
        <v>1039.27</v>
      </c>
      <c r="E545" s="93">
        <f>'[1]Publikime AL'!E672</f>
        <v>18.190534907777646</v>
      </c>
      <c r="I545" s="6"/>
    </row>
    <row r="546" spans="1:9" x14ac:dyDescent="0.25">
      <c r="A546" s="4"/>
      <c r="C546" s="92">
        <v>57</v>
      </c>
      <c r="D546" s="93">
        <f>'[1]Publikime AL'!D673</f>
        <v>1215.31</v>
      </c>
      <c r="E546" s="93">
        <f>'[1]Publikime AL'!E673</f>
        <v>22.016698837777312</v>
      </c>
      <c r="I546" s="6"/>
    </row>
    <row r="547" spans="1:9" ht="15.75" customHeight="1" x14ac:dyDescent="0.25">
      <c r="A547" s="4"/>
      <c r="C547" s="92">
        <v>58</v>
      </c>
      <c r="D547" s="93">
        <f>'[1]Publikime AL'!D674</f>
        <v>1254.0899999999999</v>
      </c>
      <c r="E547" s="93">
        <f>'[1]Publikime AL'!E674</f>
        <v>23.201555597777769</v>
      </c>
      <c r="I547" s="6"/>
    </row>
    <row r="548" spans="1:9" x14ac:dyDescent="0.25">
      <c r="A548" s="4"/>
      <c r="C548" s="92">
        <v>59</v>
      </c>
      <c r="D548" s="93">
        <f>'[1]Publikime AL'!D675</f>
        <v>1280.43</v>
      </c>
      <c r="E548" s="93">
        <f>'[1]Publikime AL'!E675</f>
        <v>22.887214227776894</v>
      </c>
      <c r="I548" s="6"/>
    </row>
    <row r="549" spans="1:9" x14ac:dyDescent="0.25">
      <c r="A549" s="4"/>
      <c r="C549" s="92">
        <v>60</v>
      </c>
      <c r="D549" s="93">
        <f>'[1]Publikime AL'!D676</f>
        <v>1274.95</v>
      </c>
      <c r="E549" s="93">
        <f>'[1]Publikime AL'!E676</f>
        <v>23.309044657778486</v>
      </c>
      <c r="I549" s="6"/>
    </row>
    <row r="550" spans="1:9" x14ac:dyDescent="0.25">
      <c r="A550" s="4"/>
      <c r="C550" s="92">
        <v>61</v>
      </c>
      <c r="D550" s="93">
        <f>'[1]Publikime AL'!D677</f>
        <v>1287.74</v>
      </c>
      <c r="E550" s="93">
        <f>'[1]Publikime AL'!E677</f>
        <v>22.436864737776887</v>
      </c>
      <c r="I550" s="6"/>
    </row>
    <row r="551" spans="1:9" x14ac:dyDescent="0.25">
      <c r="A551" s="4"/>
      <c r="C551" s="92">
        <v>62</v>
      </c>
      <c r="D551" s="93">
        <f>'[1]Publikime AL'!D678</f>
        <v>1295.19</v>
      </c>
      <c r="E551" s="93">
        <f>'[1]Publikime AL'!E678</f>
        <v>21.048590877777769</v>
      </c>
      <c r="I551" s="6"/>
    </row>
    <row r="552" spans="1:9" ht="15.75" customHeight="1" x14ac:dyDescent="0.25">
      <c r="A552" s="4"/>
      <c r="C552" s="92">
        <v>63</v>
      </c>
      <c r="D552" s="93">
        <f>'[1]Publikime AL'!D679</f>
        <v>1278.02</v>
      </c>
      <c r="E552" s="93">
        <f>'[1]Publikime AL'!E679</f>
        <v>19.622799337778588</v>
      </c>
      <c r="I552" s="6"/>
    </row>
    <row r="553" spans="1:9" x14ac:dyDescent="0.25">
      <c r="A553" s="4"/>
      <c r="C553" s="92">
        <v>64</v>
      </c>
      <c r="D553" s="93">
        <f>'[1]Publikime AL'!D680</f>
        <v>1278.24</v>
      </c>
      <c r="E553" s="93">
        <f>'[1]Publikime AL'!E680</f>
        <v>21.747614647778391</v>
      </c>
      <c r="I553" s="6"/>
    </row>
    <row r="554" spans="1:9" x14ac:dyDescent="0.25">
      <c r="A554" s="4"/>
      <c r="C554" s="92">
        <v>65</v>
      </c>
      <c r="D554" s="93">
        <f>'[1]Publikime AL'!D681</f>
        <v>1446.41</v>
      </c>
      <c r="E554" s="93">
        <f>'[1]Publikime AL'!E681</f>
        <v>26.813711067777604</v>
      </c>
      <c r="I554" s="6"/>
    </row>
    <row r="555" spans="1:9" x14ac:dyDescent="0.25">
      <c r="A555" s="4"/>
      <c r="C555" s="92">
        <v>66</v>
      </c>
      <c r="D555" s="93">
        <f>'[1]Publikime AL'!D682</f>
        <v>1574.82</v>
      </c>
      <c r="E555" s="93">
        <f>'[1]Publikime AL'!E682</f>
        <v>29.908632907777474</v>
      </c>
      <c r="I555" s="6"/>
    </row>
    <row r="556" spans="1:9" x14ac:dyDescent="0.25">
      <c r="A556" s="4"/>
      <c r="C556" s="92">
        <v>67</v>
      </c>
      <c r="D556" s="93">
        <f>'[1]Publikime AL'!D683</f>
        <v>1543.52</v>
      </c>
      <c r="E556" s="93">
        <f>'[1]Publikime AL'!E683</f>
        <v>31.414646507776979</v>
      </c>
      <c r="I556" s="6"/>
    </row>
    <row r="557" spans="1:9" x14ac:dyDescent="0.25">
      <c r="A557" s="4"/>
      <c r="C557" s="92">
        <v>68</v>
      </c>
      <c r="D557" s="93">
        <f>'[1]Publikime AL'!D684</f>
        <v>1481.54</v>
      </c>
      <c r="E557" s="93">
        <f>'[1]Publikime AL'!E684</f>
        <v>30.652860047777267</v>
      </c>
      <c r="I557" s="6"/>
    </row>
    <row r="558" spans="1:9" ht="15.75" customHeight="1" x14ac:dyDescent="0.25">
      <c r="A558" s="4"/>
      <c r="C558" s="92">
        <v>69</v>
      </c>
      <c r="D558" s="93">
        <f>'[1]Publikime AL'!D685</f>
        <v>1424.45</v>
      </c>
      <c r="E558" s="93">
        <f>'[1]Publikime AL'!E685</f>
        <v>28.655829887776918</v>
      </c>
      <c r="I558" s="6"/>
    </row>
    <row r="559" spans="1:9" ht="15.75" customHeight="1" x14ac:dyDescent="0.25">
      <c r="A559" s="4"/>
      <c r="C559" s="92">
        <v>70</v>
      </c>
      <c r="D559" s="93">
        <f>'[1]Publikime AL'!D686</f>
        <v>1281.6099999999999</v>
      </c>
      <c r="E559" s="93">
        <f>'[1]Publikime AL'!E686</f>
        <v>27.632221447777738</v>
      </c>
      <c r="I559" s="6"/>
    </row>
    <row r="560" spans="1:9" x14ac:dyDescent="0.25">
      <c r="A560" s="4"/>
      <c r="C560" s="92">
        <v>71</v>
      </c>
      <c r="D560" s="93">
        <f>'[1]Publikime AL'!D687</f>
        <v>1102.9100000000001</v>
      </c>
      <c r="E560" s="93">
        <f>'[1]Publikime AL'!E687</f>
        <v>22.428193447778312</v>
      </c>
      <c r="I560" s="6"/>
    </row>
    <row r="561" spans="1:9" x14ac:dyDescent="0.25">
      <c r="A561" s="4"/>
      <c r="C561" s="92">
        <v>72</v>
      </c>
      <c r="D561" s="93">
        <f>'[1]Publikime AL'!D688</f>
        <v>892.49</v>
      </c>
      <c r="E561" s="93">
        <f>'[1]Publikime AL'!E688</f>
        <v>17.642029047777442</v>
      </c>
      <c r="I561" s="6"/>
    </row>
    <row r="562" spans="1:9" x14ac:dyDescent="0.25">
      <c r="A562" s="4"/>
      <c r="C562" s="92">
        <v>73</v>
      </c>
      <c r="D562" s="93">
        <f>'[1]Publikime AL'!D689</f>
        <v>795.41</v>
      </c>
      <c r="E562" s="93">
        <f>'[1]Publikime AL'!E689</f>
        <v>14.444142027778412</v>
      </c>
      <c r="I562" s="6"/>
    </row>
    <row r="563" spans="1:9" x14ac:dyDescent="0.25">
      <c r="A563" s="4"/>
      <c r="C563" s="92">
        <v>74</v>
      </c>
      <c r="D563" s="93">
        <f>'[1]Publikime AL'!D690</f>
        <v>702.25</v>
      </c>
      <c r="E563" s="93">
        <f>'[1]Publikime AL'!E690</f>
        <v>13.577602747777405</v>
      </c>
      <c r="I563" s="6"/>
    </row>
    <row r="564" spans="1:9" x14ac:dyDescent="0.25">
      <c r="A564" s="4"/>
      <c r="C564" s="92">
        <v>75</v>
      </c>
      <c r="D564" s="93">
        <f>'[1]Publikime AL'!D691</f>
        <v>655.57</v>
      </c>
      <c r="E564" s="93">
        <f>'[1]Publikime AL'!E691</f>
        <v>13.741654957777996</v>
      </c>
      <c r="I564" s="6"/>
    </row>
    <row r="565" spans="1:9" x14ac:dyDescent="0.25">
      <c r="A565" s="4"/>
      <c r="C565" s="92">
        <v>76</v>
      </c>
      <c r="D565" s="93">
        <f>'[1]Publikime AL'!D692</f>
        <v>636.03</v>
      </c>
      <c r="E565" s="93">
        <f>'[1]Publikime AL'!E692</f>
        <v>14.068975587777459</v>
      </c>
      <c r="I565" s="6"/>
    </row>
    <row r="566" spans="1:9" x14ac:dyDescent="0.25">
      <c r="A566" s="4"/>
      <c r="C566" s="92">
        <v>77</v>
      </c>
      <c r="D566" s="93">
        <f>'[1]Publikime AL'!D693</f>
        <v>646</v>
      </c>
      <c r="E566" s="93">
        <f>'[1]Publikime AL'!E693</f>
        <v>13.744911897777683</v>
      </c>
      <c r="I566" s="6"/>
    </row>
    <row r="567" spans="1:9" x14ac:dyDescent="0.25">
      <c r="A567" s="4"/>
      <c r="C567" s="92">
        <v>78</v>
      </c>
      <c r="D567" s="93">
        <f>'[1]Publikime AL'!D694</f>
        <v>708.29</v>
      </c>
      <c r="E567" s="93">
        <f>'[1]Publikime AL'!E694</f>
        <v>15.041981027777865</v>
      </c>
      <c r="I567" s="6"/>
    </row>
    <row r="568" spans="1:9" x14ac:dyDescent="0.25">
      <c r="A568" s="4"/>
      <c r="C568" s="92">
        <v>79</v>
      </c>
      <c r="D568" s="93">
        <f>'[1]Publikime AL'!D695</f>
        <v>845.87</v>
      </c>
      <c r="E568" s="93">
        <f>'[1]Publikime AL'!E695</f>
        <v>18.543417377778269</v>
      </c>
      <c r="I568" s="6"/>
    </row>
    <row r="569" spans="1:9" x14ac:dyDescent="0.25">
      <c r="A569" s="4"/>
      <c r="C569" s="92">
        <v>80</v>
      </c>
      <c r="D569" s="93">
        <f>'[1]Publikime AL'!D696</f>
        <v>1066.97</v>
      </c>
      <c r="E569" s="93">
        <f>'[1]Publikime AL'!E696</f>
        <v>24.503740587778566</v>
      </c>
      <c r="I569" s="6"/>
    </row>
    <row r="570" spans="1:9" x14ac:dyDescent="0.25">
      <c r="A570" s="4"/>
      <c r="C570" s="92">
        <v>81</v>
      </c>
      <c r="D570" s="93">
        <f>'[1]Publikime AL'!D697</f>
        <v>1260.1600000000001</v>
      </c>
      <c r="E570" s="93">
        <f>'[1]Publikime AL'!E697</f>
        <v>25.417908677777632</v>
      </c>
      <c r="I570" s="6"/>
    </row>
    <row r="571" spans="1:9" x14ac:dyDescent="0.25">
      <c r="A571" s="4"/>
      <c r="C571" s="92">
        <v>82</v>
      </c>
      <c r="D571" s="93">
        <f>'[1]Publikime AL'!D698</f>
        <v>1313.45</v>
      </c>
      <c r="E571" s="93">
        <f>'[1]Publikime AL'!E698</f>
        <v>24.852608197777045</v>
      </c>
      <c r="I571" s="6"/>
    </row>
    <row r="572" spans="1:9" x14ac:dyDescent="0.25">
      <c r="A572" s="4"/>
      <c r="C572" s="92">
        <v>83</v>
      </c>
      <c r="D572" s="93">
        <f>'[1]Publikime AL'!D699</f>
        <v>1231.6099999999999</v>
      </c>
      <c r="E572" s="93">
        <f>'[1]Publikime AL'!E699</f>
        <v>25.583707727777892</v>
      </c>
      <c r="I572" s="6"/>
    </row>
    <row r="573" spans="1:9" x14ac:dyDescent="0.25">
      <c r="A573" s="4"/>
      <c r="C573" s="92">
        <v>84</v>
      </c>
      <c r="D573" s="93">
        <f>'[1]Publikime AL'!D700</f>
        <v>1190.28</v>
      </c>
      <c r="E573" s="93">
        <f>'[1]Publikime AL'!E700</f>
        <v>24.252685627778192</v>
      </c>
      <c r="I573" s="6"/>
    </row>
    <row r="574" spans="1:9" x14ac:dyDescent="0.25">
      <c r="A574" s="4"/>
      <c r="C574" s="92">
        <v>85</v>
      </c>
      <c r="D574" s="93">
        <f>'[1]Publikime AL'!D701</f>
        <v>1184.0999999999999</v>
      </c>
      <c r="E574" s="93">
        <f>'[1]Publikime AL'!E701</f>
        <v>23.295916667777647</v>
      </c>
      <c r="I574" s="6"/>
    </row>
    <row r="575" spans="1:9" x14ac:dyDescent="0.25">
      <c r="A575" s="4"/>
      <c r="C575" s="92">
        <v>86</v>
      </c>
      <c r="D575" s="93">
        <f>'[1]Publikime AL'!D702</f>
        <v>1184</v>
      </c>
      <c r="E575" s="93">
        <f>'[1]Publikime AL'!E702</f>
        <v>23.296760537777118</v>
      </c>
      <c r="I575" s="6"/>
    </row>
    <row r="576" spans="1:9" x14ac:dyDescent="0.25">
      <c r="A576" s="4"/>
      <c r="C576" s="92">
        <v>87</v>
      </c>
      <c r="D576" s="93">
        <f>'[1]Publikime AL'!D703</f>
        <v>1224.25</v>
      </c>
      <c r="E576" s="93">
        <f>'[1]Publikime AL'!E703</f>
        <v>24.091786387777802</v>
      </c>
      <c r="I576" s="6"/>
    </row>
    <row r="577" spans="1:9" x14ac:dyDescent="0.25">
      <c r="A577" s="4"/>
      <c r="C577" s="92">
        <v>88</v>
      </c>
      <c r="D577" s="93">
        <f>'[1]Publikime AL'!D704</f>
        <v>1265.46</v>
      </c>
      <c r="E577" s="93">
        <f>'[1]Publikime AL'!E704</f>
        <v>29.852186707777946</v>
      </c>
      <c r="I577" s="6"/>
    </row>
    <row r="578" spans="1:9" x14ac:dyDescent="0.25">
      <c r="A578" s="4"/>
      <c r="C578" s="92">
        <v>89</v>
      </c>
      <c r="D578" s="93">
        <f>'[1]Publikime AL'!D705</f>
        <v>1380.44</v>
      </c>
      <c r="E578" s="93">
        <f>'[1]Publikime AL'!E705</f>
        <v>36.089692287777098</v>
      </c>
      <c r="I578" s="6"/>
    </row>
    <row r="579" spans="1:9" x14ac:dyDescent="0.25">
      <c r="A579" s="4"/>
      <c r="C579" s="92">
        <v>90</v>
      </c>
      <c r="D579" s="93">
        <f>'[1]Publikime AL'!D706</f>
        <v>1489.81</v>
      </c>
      <c r="E579" s="93">
        <f>'[1]Publikime AL'!E706</f>
        <v>39.771252897776776</v>
      </c>
      <c r="I579" s="6"/>
    </row>
    <row r="580" spans="1:9" x14ac:dyDescent="0.25">
      <c r="A580" s="4"/>
      <c r="C580" s="92">
        <v>91</v>
      </c>
      <c r="D580" s="93">
        <f>'[1]Publikime AL'!D707</f>
        <v>1480.42</v>
      </c>
      <c r="E580" s="93">
        <f>'[1]Publikime AL'!E707</f>
        <v>39.280021417778244</v>
      </c>
      <c r="I580" s="6"/>
    </row>
    <row r="581" spans="1:9" x14ac:dyDescent="0.25">
      <c r="A581" s="4"/>
      <c r="C581" s="92">
        <v>92</v>
      </c>
      <c r="D581" s="93">
        <f>'[1]Publikime AL'!D708</f>
        <v>1450.18</v>
      </c>
      <c r="E581" s="93">
        <f>'[1]Publikime AL'!E708</f>
        <v>41.409488837777644</v>
      </c>
      <c r="I581" s="6"/>
    </row>
    <row r="582" spans="1:9" x14ac:dyDescent="0.25">
      <c r="A582" s="4"/>
      <c r="C582" s="92">
        <v>93</v>
      </c>
      <c r="D582" s="93">
        <f>'[1]Publikime AL'!D709</f>
        <v>1480.35</v>
      </c>
      <c r="E582" s="93">
        <f>'[1]Publikime AL'!E709</f>
        <v>39.106096257778063</v>
      </c>
      <c r="I582" s="6"/>
    </row>
    <row r="583" spans="1:9" x14ac:dyDescent="0.25">
      <c r="A583" s="4"/>
      <c r="C583" s="92">
        <v>94</v>
      </c>
      <c r="D583" s="93">
        <f>'[1]Publikime AL'!D710</f>
        <v>1364.42</v>
      </c>
      <c r="E583" s="93">
        <f>'[1]Publikime AL'!E710</f>
        <v>30.135326257778843</v>
      </c>
      <c r="I583" s="6"/>
    </row>
    <row r="584" spans="1:9" x14ac:dyDescent="0.25">
      <c r="A584" s="4"/>
      <c r="C584" s="92">
        <v>95</v>
      </c>
      <c r="D584" s="93">
        <f>'[1]Publikime AL'!D711</f>
        <v>1195.48</v>
      </c>
      <c r="E584" s="93">
        <f>'[1]Publikime AL'!E711</f>
        <v>28.813608807777428</v>
      </c>
      <c r="I584" s="6"/>
    </row>
    <row r="585" spans="1:9" x14ac:dyDescent="0.25">
      <c r="A585" s="4"/>
      <c r="C585" s="92">
        <v>96</v>
      </c>
      <c r="D585" s="93">
        <f>'[1]Publikime AL'!D712</f>
        <v>996.15</v>
      </c>
      <c r="E585" s="93">
        <f>'[1]Publikime AL'!E712</f>
        <v>21.000989977777635</v>
      </c>
      <c r="I585" s="6"/>
    </row>
    <row r="586" spans="1:9" x14ac:dyDescent="0.25">
      <c r="A586" s="4"/>
      <c r="C586" s="92">
        <v>97</v>
      </c>
      <c r="D586" s="93">
        <f>'[1]Publikime AL'!D713</f>
        <v>788.42</v>
      </c>
      <c r="E586" s="93">
        <f>'[1]Publikime AL'!E713</f>
        <v>14.176230067778306</v>
      </c>
      <c r="I586" s="6"/>
    </row>
    <row r="587" spans="1:9" x14ac:dyDescent="0.25">
      <c r="A587" s="4"/>
      <c r="C587" s="92">
        <v>98</v>
      </c>
      <c r="D587" s="93">
        <f>'[1]Publikime AL'!D714</f>
        <v>697.44</v>
      </c>
      <c r="E587" s="93">
        <f>'[1]Publikime AL'!E714</f>
        <v>13.685172067778012</v>
      </c>
      <c r="I587" s="6"/>
    </row>
    <row r="588" spans="1:9" x14ac:dyDescent="0.25">
      <c r="A588" s="4"/>
      <c r="C588" s="92">
        <v>99</v>
      </c>
      <c r="D588" s="93">
        <f>'[1]Publikime AL'!D715</f>
        <v>662.72</v>
      </c>
      <c r="E588" s="93">
        <f>'[1]Publikime AL'!E715</f>
        <v>13.025133237777936</v>
      </c>
      <c r="I588" s="6"/>
    </row>
    <row r="589" spans="1:9" x14ac:dyDescent="0.25">
      <c r="A589" s="4"/>
      <c r="C589" s="92">
        <v>100</v>
      </c>
      <c r="D589" s="93">
        <f>'[1]Publikime AL'!D716</f>
        <v>645.89</v>
      </c>
      <c r="E589" s="93">
        <f>'[1]Publikime AL'!E716</f>
        <v>12.467169847777768</v>
      </c>
      <c r="I589" s="6"/>
    </row>
    <row r="590" spans="1:9" x14ac:dyDescent="0.25">
      <c r="A590" s="4"/>
      <c r="C590" s="92">
        <v>101</v>
      </c>
      <c r="D590" s="93">
        <f>'[1]Publikime AL'!D717</f>
        <v>655.63</v>
      </c>
      <c r="E590" s="93">
        <f>'[1]Publikime AL'!E717</f>
        <v>14.286397217777335</v>
      </c>
      <c r="I590" s="6"/>
    </row>
    <row r="591" spans="1:9" x14ac:dyDescent="0.25">
      <c r="A591" s="4"/>
      <c r="C591" s="92">
        <v>102</v>
      </c>
      <c r="D591" s="93">
        <f>'[1]Publikime AL'!D718</f>
        <v>719.28</v>
      </c>
      <c r="E591" s="93">
        <f>'[1]Publikime AL'!E718</f>
        <v>17.068938397777174</v>
      </c>
      <c r="I591" s="6"/>
    </row>
    <row r="592" spans="1:9" x14ac:dyDescent="0.25">
      <c r="A592" s="4"/>
      <c r="C592" s="92">
        <v>103</v>
      </c>
      <c r="D592" s="93">
        <f>'[1]Publikime AL'!D719</f>
        <v>877.03</v>
      </c>
      <c r="E592" s="93">
        <f>'[1]Publikime AL'!E719</f>
        <v>20.956585847778797</v>
      </c>
      <c r="I592" s="6"/>
    </row>
    <row r="593" spans="1:9" x14ac:dyDescent="0.25">
      <c r="A593" s="4"/>
      <c r="C593" s="92">
        <v>104</v>
      </c>
      <c r="D593" s="93">
        <f>'[1]Publikime AL'!D720</f>
        <v>1112.25</v>
      </c>
      <c r="E593" s="93">
        <f>'[1]Publikime AL'!E720</f>
        <v>25.567717107778208</v>
      </c>
      <c r="I593" s="6"/>
    </row>
    <row r="594" spans="1:9" x14ac:dyDescent="0.25">
      <c r="A594" s="4"/>
      <c r="C594" s="92">
        <v>105</v>
      </c>
      <c r="D594" s="93">
        <f>'[1]Publikime AL'!D721</f>
        <v>1280.04</v>
      </c>
      <c r="E594" s="93">
        <f>'[1]Publikime AL'!E721</f>
        <v>24.279268777777816</v>
      </c>
      <c r="I594" s="6"/>
    </row>
    <row r="595" spans="1:9" x14ac:dyDescent="0.25">
      <c r="A595" s="4"/>
      <c r="C595" s="92">
        <v>106</v>
      </c>
      <c r="D595" s="93">
        <f>'[1]Publikime AL'!D722</f>
        <v>1279.5</v>
      </c>
      <c r="E595" s="93">
        <f>'[1]Publikime AL'!E722</f>
        <v>22.5541377077775</v>
      </c>
      <c r="I595" s="6"/>
    </row>
    <row r="596" spans="1:9" x14ac:dyDescent="0.25">
      <c r="A596" s="4"/>
      <c r="C596" s="92">
        <v>107</v>
      </c>
      <c r="D596" s="93">
        <f>'[1]Publikime AL'!D723</f>
        <v>1206.49</v>
      </c>
      <c r="E596" s="93">
        <f>'[1]Publikime AL'!E723</f>
        <v>22.926975487778464</v>
      </c>
      <c r="I596" s="6"/>
    </row>
    <row r="597" spans="1:9" x14ac:dyDescent="0.25">
      <c r="A597" s="4"/>
      <c r="C597" s="92">
        <v>108</v>
      </c>
      <c r="D597" s="93">
        <f>'[1]Publikime AL'!D724</f>
        <v>1167.0899999999999</v>
      </c>
      <c r="E597" s="93">
        <f>'[1]Publikime AL'!E724</f>
        <v>23.624017667777025</v>
      </c>
      <c r="I597" s="6"/>
    </row>
    <row r="598" spans="1:9" x14ac:dyDescent="0.25">
      <c r="A598" s="4"/>
      <c r="C598" s="92">
        <v>109</v>
      </c>
      <c r="D598" s="93">
        <f>'[1]Publikime AL'!D725</f>
        <v>1158.3</v>
      </c>
      <c r="E598" s="93">
        <f>'[1]Publikime AL'!E725</f>
        <v>22.259806787778416</v>
      </c>
      <c r="I598" s="6"/>
    </row>
    <row r="599" spans="1:9" x14ac:dyDescent="0.25">
      <c r="A599" s="4"/>
      <c r="C599" s="92">
        <v>110</v>
      </c>
      <c r="D599" s="93">
        <f>'[1]Publikime AL'!D726</f>
        <v>1158.3800000000001</v>
      </c>
      <c r="E599" s="93">
        <f>'[1]Publikime AL'!E726</f>
        <v>18.414009607776734</v>
      </c>
      <c r="I599" s="6"/>
    </row>
    <row r="600" spans="1:9" x14ac:dyDescent="0.25">
      <c r="A600" s="4"/>
      <c r="C600" s="92">
        <v>111</v>
      </c>
      <c r="D600" s="93">
        <f>'[1]Publikime AL'!D727</f>
        <v>1199.8699999999999</v>
      </c>
      <c r="E600" s="93">
        <f>'[1]Publikime AL'!E727</f>
        <v>18.123143597777016</v>
      </c>
      <c r="I600" s="6"/>
    </row>
    <row r="601" spans="1:9" x14ac:dyDescent="0.25">
      <c r="A601" s="4"/>
      <c r="C601" s="92">
        <v>112</v>
      </c>
      <c r="D601" s="93">
        <f>'[1]Publikime AL'!D728</f>
        <v>1261.1300000000001</v>
      </c>
      <c r="E601" s="93">
        <f>'[1]Publikime AL'!E728</f>
        <v>26.774796337778298</v>
      </c>
      <c r="I601" s="6"/>
    </row>
    <row r="602" spans="1:9" x14ac:dyDescent="0.25">
      <c r="A602" s="4"/>
      <c r="C602" s="92">
        <v>113</v>
      </c>
      <c r="D602" s="93">
        <f>'[1]Publikime AL'!D729</f>
        <v>1385.71</v>
      </c>
      <c r="E602" s="93">
        <f>'[1]Publikime AL'!E729</f>
        <v>33.257557627777715</v>
      </c>
      <c r="I602" s="6"/>
    </row>
    <row r="603" spans="1:9" x14ac:dyDescent="0.25">
      <c r="A603" s="4"/>
      <c r="C603" s="92">
        <v>114</v>
      </c>
      <c r="D603" s="93">
        <f>'[1]Publikime AL'!D730</f>
        <v>1511.1</v>
      </c>
      <c r="E603" s="93">
        <f>'[1]Publikime AL'!E730</f>
        <v>36.686884587777286</v>
      </c>
      <c r="I603" s="6"/>
    </row>
    <row r="604" spans="1:9" x14ac:dyDescent="0.25">
      <c r="A604" s="4"/>
      <c r="C604" s="92">
        <v>115</v>
      </c>
      <c r="D604" s="93">
        <f>'[1]Publikime AL'!D731</f>
        <v>1538.71</v>
      </c>
      <c r="E604" s="93">
        <f>'[1]Publikime AL'!E731</f>
        <v>41.913057177777318</v>
      </c>
      <c r="I604" s="6"/>
    </row>
    <row r="605" spans="1:9" x14ac:dyDescent="0.25">
      <c r="A605" s="4"/>
      <c r="C605" s="92">
        <v>116</v>
      </c>
      <c r="D605" s="93">
        <f>'[1]Publikime AL'!D732</f>
        <v>1511.14</v>
      </c>
      <c r="E605" s="93">
        <f>'[1]Publikime AL'!E732</f>
        <v>43.196790187777879</v>
      </c>
      <c r="I605" s="6"/>
    </row>
    <row r="606" spans="1:9" x14ac:dyDescent="0.25">
      <c r="A606" s="4"/>
      <c r="C606" s="92">
        <v>117</v>
      </c>
      <c r="D606" s="93">
        <f>'[1]Publikime AL'!D733</f>
        <v>1504.44</v>
      </c>
      <c r="E606" s="93">
        <f>'[1]Publikime AL'!E733</f>
        <v>36.824253797778056</v>
      </c>
      <c r="I606" s="6"/>
    </row>
    <row r="607" spans="1:9" x14ac:dyDescent="0.25">
      <c r="A607" s="4"/>
      <c r="C607" s="92">
        <v>118</v>
      </c>
      <c r="D607" s="93">
        <f>'[1]Publikime AL'!D734</f>
        <v>1407.64</v>
      </c>
      <c r="E607" s="93">
        <f>'[1]Publikime AL'!E734</f>
        <v>32.236138127777167</v>
      </c>
      <c r="I607" s="6"/>
    </row>
    <row r="608" spans="1:9" x14ac:dyDescent="0.25">
      <c r="A608" s="4"/>
      <c r="C608" s="92">
        <v>119</v>
      </c>
      <c r="D608" s="93">
        <f>'[1]Publikime AL'!D735</f>
        <v>1252.28</v>
      </c>
      <c r="E608" s="93">
        <f>'[1]Publikime AL'!E735</f>
        <v>24.753977767777315</v>
      </c>
      <c r="I608" s="6"/>
    </row>
    <row r="609" spans="1:9" x14ac:dyDescent="0.25">
      <c r="A609" s="4"/>
      <c r="C609" s="92">
        <v>120</v>
      </c>
      <c r="D609" s="93">
        <f>'[1]Publikime AL'!D736</f>
        <v>1069.25</v>
      </c>
      <c r="E609" s="93">
        <f>'[1]Publikime AL'!E736</f>
        <v>18.153772917778042</v>
      </c>
      <c r="I609" s="6"/>
    </row>
    <row r="610" spans="1:9" x14ac:dyDescent="0.25">
      <c r="A610" s="4"/>
      <c r="C610" s="92">
        <v>121</v>
      </c>
      <c r="D610" s="93">
        <f>'[1]Publikime AL'!D737</f>
        <v>900.51</v>
      </c>
      <c r="E610" s="93">
        <f>'[1]Publikime AL'!E737</f>
        <v>11.665428587778024</v>
      </c>
      <c r="I610" s="6"/>
    </row>
    <row r="611" spans="1:9" x14ac:dyDescent="0.25">
      <c r="A611" s="4"/>
      <c r="C611" s="92">
        <v>122</v>
      </c>
      <c r="D611" s="93">
        <f>'[1]Publikime AL'!D738</f>
        <v>772.35</v>
      </c>
      <c r="E611" s="93">
        <f>'[1]Publikime AL'!E738</f>
        <v>10.777253897777769</v>
      </c>
      <c r="I611" s="6"/>
    </row>
    <row r="612" spans="1:9" x14ac:dyDescent="0.25">
      <c r="A612" s="4"/>
      <c r="C612" s="92">
        <v>123</v>
      </c>
      <c r="D612" s="93">
        <f>'[1]Publikime AL'!D739</f>
        <v>688.52</v>
      </c>
      <c r="E612" s="93">
        <f>'[1]Publikime AL'!E739</f>
        <v>10.674171587777778</v>
      </c>
      <c r="I612" s="6"/>
    </row>
    <row r="613" spans="1:9" x14ac:dyDescent="0.25">
      <c r="A613" s="4"/>
      <c r="C613" s="92">
        <v>124</v>
      </c>
      <c r="D613" s="93">
        <f>'[1]Publikime AL'!D740</f>
        <v>659.79</v>
      </c>
      <c r="E613" s="93">
        <f>'[1]Publikime AL'!E740</f>
        <v>10.236994847777737</v>
      </c>
      <c r="I613" s="6"/>
    </row>
    <row r="614" spans="1:9" ht="15.75" customHeight="1" x14ac:dyDescent="0.25">
      <c r="A614" s="4"/>
      <c r="C614" s="92">
        <v>125</v>
      </c>
      <c r="D614" s="93">
        <f>'[1]Publikime AL'!D741</f>
        <v>668.58</v>
      </c>
      <c r="E614" s="93">
        <f>'[1]Publikime AL'!E741</f>
        <v>10.44656650777813</v>
      </c>
      <c r="I614" s="6"/>
    </row>
    <row r="615" spans="1:9" x14ac:dyDescent="0.25">
      <c r="A615" s="4"/>
      <c r="C615" s="92">
        <v>126</v>
      </c>
      <c r="D615" s="93">
        <f>'[1]Publikime AL'!D742</f>
        <v>706.63</v>
      </c>
      <c r="E615" s="93">
        <f>'[1]Publikime AL'!E742</f>
        <v>13.097096287778186</v>
      </c>
      <c r="I615" s="6"/>
    </row>
    <row r="616" spans="1:9" x14ac:dyDescent="0.25">
      <c r="A616" s="4"/>
      <c r="C616" s="92">
        <v>127</v>
      </c>
      <c r="D616" s="93">
        <f>'[1]Publikime AL'!D743</f>
        <v>834.04</v>
      </c>
      <c r="E616" s="93">
        <f>'[1]Publikime AL'!E743</f>
        <v>17.729180017777026</v>
      </c>
      <c r="I616" s="6"/>
    </row>
    <row r="617" spans="1:9" x14ac:dyDescent="0.25">
      <c r="A617" s="4"/>
      <c r="C617" s="92">
        <v>128</v>
      </c>
      <c r="D617" s="93">
        <f>'[1]Publikime AL'!D744</f>
        <v>1027.8800000000001</v>
      </c>
      <c r="E617" s="93">
        <f>'[1]Publikime AL'!E744</f>
        <v>22.092993957778845</v>
      </c>
      <c r="I617" s="6"/>
    </row>
    <row r="618" spans="1:9" x14ac:dyDescent="0.25">
      <c r="A618" s="4"/>
      <c r="C618" s="92">
        <v>129</v>
      </c>
      <c r="D618" s="93">
        <f>'[1]Publikime AL'!D745</f>
        <v>1188.98</v>
      </c>
      <c r="E618" s="93">
        <f>'[1]Publikime AL'!E745</f>
        <v>26.772386907778127</v>
      </c>
      <c r="I618" s="6"/>
    </row>
    <row r="619" spans="1:9" x14ac:dyDescent="0.25">
      <c r="A619" s="4"/>
      <c r="C619" s="92">
        <v>130</v>
      </c>
      <c r="D619" s="93">
        <f>'[1]Publikime AL'!D746</f>
        <v>1208.71</v>
      </c>
      <c r="E619" s="93">
        <f>'[1]Publikime AL'!E746</f>
        <v>24.754523817777681</v>
      </c>
      <c r="I619" s="6"/>
    </row>
    <row r="620" spans="1:9" x14ac:dyDescent="0.25">
      <c r="A620" s="4"/>
      <c r="C620" s="92">
        <v>131</v>
      </c>
      <c r="D620" s="93">
        <f>'[1]Publikime AL'!D747</f>
        <v>1203.3599999999999</v>
      </c>
      <c r="E620" s="93">
        <f>'[1]Publikime AL'!E747</f>
        <v>25.689112947777176</v>
      </c>
      <c r="I620" s="6"/>
    </row>
    <row r="621" spans="1:9" x14ac:dyDescent="0.25">
      <c r="A621" s="4"/>
      <c r="C621" s="92">
        <v>132</v>
      </c>
      <c r="D621" s="93">
        <f>'[1]Publikime AL'!D748</f>
        <v>1208.05</v>
      </c>
      <c r="E621" s="93">
        <f>'[1]Publikime AL'!E748</f>
        <v>24.42301757777841</v>
      </c>
      <c r="I621" s="6"/>
    </row>
    <row r="622" spans="1:9" x14ac:dyDescent="0.25">
      <c r="A622" s="4"/>
      <c r="C622" s="92">
        <v>133</v>
      </c>
      <c r="D622" s="93">
        <f>'[1]Publikime AL'!D749</f>
        <v>1179.8900000000001</v>
      </c>
      <c r="E622" s="93">
        <f>'[1]Publikime AL'!E749</f>
        <v>21.750417847777953</v>
      </c>
      <c r="I622" s="6"/>
    </row>
    <row r="623" spans="1:9" x14ac:dyDescent="0.25">
      <c r="A623" s="4"/>
      <c r="C623" s="92">
        <v>134</v>
      </c>
      <c r="D623" s="93">
        <f>'[1]Publikime AL'!D750</f>
        <v>1117.1099999999999</v>
      </c>
      <c r="E623" s="93">
        <f>'[1]Publikime AL'!E750</f>
        <v>18.961604247778723</v>
      </c>
      <c r="I623" s="6"/>
    </row>
    <row r="624" spans="1:9" x14ac:dyDescent="0.25">
      <c r="A624" s="4"/>
      <c r="C624" s="92">
        <v>135</v>
      </c>
      <c r="D624" s="93">
        <f>'[1]Publikime AL'!D751</f>
        <v>1158.19</v>
      </c>
      <c r="E624" s="93">
        <f>'[1]Publikime AL'!E751</f>
        <v>19.447026897777732</v>
      </c>
      <c r="I624" s="6"/>
    </row>
    <row r="625" spans="1:9" x14ac:dyDescent="0.25">
      <c r="A625" s="4"/>
      <c r="C625" s="92">
        <v>136</v>
      </c>
      <c r="D625" s="93">
        <f>'[1]Publikime AL'!D752</f>
        <v>1239.68</v>
      </c>
      <c r="E625" s="93">
        <f>'[1]Publikime AL'!E752</f>
        <v>26.187664577778378</v>
      </c>
      <c r="I625" s="6"/>
    </row>
    <row r="626" spans="1:9" x14ac:dyDescent="0.25">
      <c r="A626" s="4"/>
      <c r="C626" s="92">
        <v>137</v>
      </c>
      <c r="D626" s="93">
        <f>'[1]Publikime AL'!D753</f>
        <v>1377.12</v>
      </c>
      <c r="E626" s="93">
        <f>'[1]Publikime AL'!E753</f>
        <v>38.067950367779076</v>
      </c>
      <c r="I626" s="6"/>
    </row>
    <row r="627" spans="1:9" x14ac:dyDescent="0.25">
      <c r="A627" s="4"/>
      <c r="C627" s="92">
        <v>138</v>
      </c>
      <c r="D627" s="93">
        <f>'[1]Publikime AL'!D754</f>
        <v>1519.71</v>
      </c>
      <c r="E627" s="93">
        <f>'[1]Publikime AL'!E754</f>
        <v>43.219890827778499</v>
      </c>
      <c r="I627" s="6"/>
    </row>
    <row r="628" spans="1:9" x14ac:dyDescent="0.25">
      <c r="A628" s="4"/>
      <c r="C628" s="92">
        <v>139</v>
      </c>
      <c r="D628" s="93">
        <f>'[1]Publikime AL'!D755</f>
        <v>1525.48</v>
      </c>
      <c r="E628" s="93">
        <f>'[1]Publikime AL'!E755</f>
        <v>46.731105447777736</v>
      </c>
      <c r="I628" s="6"/>
    </row>
    <row r="629" spans="1:9" x14ac:dyDescent="0.25">
      <c r="A629" s="4"/>
      <c r="C629" s="92">
        <v>140</v>
      </c>
      <c r="D629" s="93">
        <f>'[1]Publikime AL'!D756</f>
        <v>1515.15</v>
      </c>
      <c r="E629" s="93">
        <f>'[1]Publikime AL'!E756</f>
        <v>46.819039777778016</v>
      </c>
      <c r="I629" s="6"/>
    </row>
    <row r="630" spans="1:9" x14ac:dyDescent="0.25">
      <c r="A630" s="4"/>
      <c r="C630" s="92">
        <v>141</v>
      </c>
      <c r="D630" s="93">
        <f>'[1]Publikime AL'!D757</f>
        <v>1500.41</v>
      </c>
      <c r="E630" s="93">
        <f>'[1]Publikime AL'!E757</f>
        <v>44.032827307777325</v>
      </c>
      <c r="I630" s="6"/>
    </row>
    <row r="631" spans="1:9" x14ac:dyDescent="0.25">
      <c r="A631" s="4"/>
      <c r="C631" s="92">
        <v>142</v>
      </c>
      <c r="D631" s="93">
        <f>'[1]Publikime AL'!D758</f>
        <v>1410.24</v>
      </c>
      <c r="E631" s="93">
        <f>'[1]Publikime AL'!E758</f>
        <v>34.769216487777612</v>
      </c>
      <c r="I631" s="6"/>
    </row>
    <row r="632" spans="1:9" x14ac:dyDescent="0.25">
      <c r="A632" s="4"/>
      <c r="C632" s="92">
        <v>143</v>
      </c>
      <c r="D632" s="93">
        <f>'[1]Publikime AL'!D759</f>
        <v>1265.46</v>
      </c>
      <c r="E632" s="93">
        <f>'[1]Publikime AL'!E759</f>
        <v>27.06974532777781</v>
      </c>
      <c r="I632" s="6"/>
    </row>
    <row r="633" spans="1:9" x14ac:dyDescent="0.25">
      <c r="A633" s="4"/>
      <c r="C633" s="92">
        <v>144</v>
      </c>
      <c r="D633" s="93">
        <f>'[1]Publikime AL'!D760</f>
        <v>1059.0899999999999</v>
      </c>
      <c r="E633" s="93">
        <f>'[1]Publikime AL'!E760</f>
        <v>18.623972757777437</v>
      </c>
      <c r="I633" s="6"/>
    </row>
    <row r="634" spans="1:9" x14ac:dyDescent="0.25">
      <c r="A634" s="4"/>
      <c r="C634" s="92">
        <v>145</v>
      </c>
      <c r="D634" s="93">
        <f>'[1]Publikime AL'!D761</f>
        <v>842.27</v>
      </c>
      <c r="E634" s="93">
        <f>'[1]Publikime AL'!E761</f>
        <v>12.732089157777864</v>
      </c>
      <c r="I634" s="6"/>
    </row>
    <row r="635" spans="1:9" x14ac:dyDescent="0.25">
      <c r="A635" s="4"/>
      <c r="C635" s="92">
        <v>146</v>
      </c>
      <c r="D635" s="93">
        <f>'[1]Publikime AL'!D762</f>
        <v>735.69</v>
      </c>
      <c r="E635" s="93">
        <f>'[1]Publikime AL'!E762</f>
        <v>11.274710047778058</v>
      </c>
      <c r="I635" s="6"/>
    </row>
    <row r="636" spans="1:9" x14ac:dyDescent="0.25">
      <c r="A636" s="4"/>
      <c r="C636" s="92">
        <v>147</v>
      </c>
      <c r="D636" s="93">
        <f>'[1]Publikime AL'!D763</f>
        <v>683.73</v>
      </c>
      <c r="E636" s="93">
        <f>'[1]Publikime AL'!E763</f>
        <v>11.588768297777506</v>
      </c>
      <c r="I636" s="6"/>
    </row>
    <row r="637" spans="1:9" x14ac:dyDescent="0.25">
      <c r="A637" s="4"/>
      <c r="C637" s="92">
        <v>148</v>
      </c>
      <c r="D637" s="93">
        <f>'[1]Publikime AL'!D764</f>
        <v>665.85</v>
      </c>
      <c r="E637" s="93">
        <f>'[1]Publikime AL'!E764</f>
        <v>10.86635465777772</v>
      </c>
      <c r="I637" s="6"/>
    </row>
    <row r="638" spans="1:9" x14ac:dyDescent="0.25">
      <c r="A638" s="4"/>
      <c r="C638" s="92">
        <v>149</v>
      </c>
      <c r="D638" s="93">
        <f>'[1]Publikime AL'!D765</f>
        <v>674.37</v>
      </c>
      <c r="E638" s="93">
        <f>'[1]Publikime AL'!E765</f>
        <v>11.506307327777563</v>
      </c>
      <c r="I638" s="6"/>
    </row>
    <row r="639" spans="1:9" x14ac:dyDescent="0.25">
      <c r="A639" s="4"/>
      <c r="C639" s="92">
        <v>150</v>
      </c>
      <c r="D639" s="93">
        <f>'[1]Publikime AL'!D766</f>
        <v>753.28</v>
      </c>
      <c r="E639" s="93">
        <f>'[1]Publikime AL'!E766</f>
        <v>12.353494787777549</v>
      </c>
      <c r="I639" s="6"/>
    </row>
    <row r="640" spans="1:9" x14ac:dyDescent="0.25">
      <c r="A640" s="4"/>
      <c r="C640" s="92">
        <v>151</v>
      </c>
      <c r="D640" s="93">
        <f>'[1]Publikime AL'!D767</f>
        <v>933.59</v>
      </c>
      <c r="E640" s="93">
        <f>'[1]Publikime AL'!E767</f>
        <v>18.777763527777779</v>
      </c>
      <c r="I640" s="6"/>
    </row>
    <row r="641" spans="1:9" x14ac:dyDescent="0.25">
      <c r="A641" s="4"/>
      <c r="C641" s="92">
        <v>152</v>
      </c>
      <c r="D641" s="93">
        <f>'[1]Publikime AL'!D768</f>
        <v>1196.51</v>
      </c>
      <c r="E641" s="93">
        <f>'[1]Publikime AL'!E768</f>
        <v>26.600766917778401</v>
      </c>
      <c r="I641" s="6"/>
    </row>
    <row r="642" spans="1:9" x14ac:dyDescent="0.25">
      <c r="A642" s="4"/>
      <c r="C642" s="92">
        <v>153</v>
      </c>
      <c r="D642" s="93">
        <f>'[1]Publikime AL'!D769</f>
        <v>1359.17</v>
      </c>
      <c r="E642" s="93">
        <f>'[1]Publikime AL'!E769</f>
        <v>30.492902947778475</v>
      </c>
      <c r="I642" s="6"/>
    </row>
    <row r="643" spans="1:9" x14ac:dyDescent="0.25">
      <c r="A643" s="4"/>
      <c r="C643" s="92">
        <v>154</v>
      </c>
      <c r="D643" s="93">
        <f>'[1]Publikime AL'!D770</f>
        <v>1357.76</v>
      </c>
      <c r="E643" s="93">
        <f>'[1]Publikime AL'!E770</f>
        <v>27.772059897777581</v>
      </c>
      <c r="I643" s="6"/>
    </row>
    <row r="644" spans="1:9" x14ac:dyDescent="0.25">
      <c r="A644" s="4"/>
      <c r="C644" s="92">
        <v>155</v>
      </c>
      <c r="D644" s="93">
        <f>'[1]Publikime AL'!D771</f>
        <v>1346.03</v>
      </c>
      <c r="E644" s="93">
        <f>'[1]Publikime AL'!E771</f>
        <v>27.461739157778311</v>
      </c>
      <c r="I644" s="6"/>
    </row>
    <row r="645" spans="1:9" x14ac:dyDescent="0.25">
      <c r="A645" s="4"/>
      <c r="C645" s="92">
        <v>156</v>
      </c>
      <c r="D645" s="93">
        <f>'[1]Publikime AL'!D772</f>
        <v>1236.1600000000001</v>
      </c>
      <c r="E645" s="93">
        <f>'[1]Publikime AL'!E772</f>
        <v>24.546712367777445</v>
      </c>
      <c r="I645" s="6"/>
    </row>
    <row r="646" spans="1:9" x14ac:dyDescent="0.25">
      <c r="A646" s="4"/>
      <c r="C646" s="92">
        <v>157</v>
      </c>
      <c r="D646" s="93">
        <f>'[1]Publikime AL'!D773</f>
        <v>1193.8499999999999</v>
      </c>
      <c r="E646" s="93">
        <f>'[1]Publikime AL'!E773</f>
        <v>23.345981987777805</v>
      </c>
      <c r="I646" s="6"/>
    </row>
    <row r="647" spans="1:9" x14ac:dyDescent="0.25">
      <c r="A647" s="4"/>
      <c r="C647" s="92">
        <v>158</v>
      </c>
      <c r="D647" s="93">
        <f>'[1]Publikime AL'!D774</f>
        <v>1226.4000000000001</v>
      </c>
      <c r="E647" s="93">
        <f>'[1]Publikime AL'!E774</f>
        <v>22.916404057777072</v>
      </c>
      <c r="I647" s="6"/>
    </row>
    <row r="648" spans="1:9" x14ac:dyDescent="0.25">
      <c r="A648" s="4"/>
      <c r="C648" s="92">
        <v>159</v>
      </c>
      <c r="D648" s="93">
        <f>'[1]Publikime AL'!D775</f>
        <v>1263.31</v>
      </c>
      <c r="E648" s="93">
        <f>'[1]Publikime AL'!E775</f>
        <v>20.929771857777268</v>
      </c>
      <c r="I648" s="6"/>
    </row>
    <row r="649" spans="1:9" x14ac:dyDescent="0.25">
      <c r="A649" s="4"/>
      <c r="C649" s="92">
        <v>160</v>
      </c>
      <c r="D649" s="93">
        <f>'[1]Publikime AL'!D776</f>
        <v>1323.31</v>
      </c>
      <c r="E649" s="93">
        <f>'[1]Publikime AL'!E776</f>
        <v>26.65620298777776</v>
      </c>
      <c r="I649" s="6"/>
    </row>
    <row r="650" spans="1:9" x14ac:dyDescent="0.25">
      <c r="A650" s="4"/>
      <c r="C650" s="92">
        <v>161</v>
      </c>
      <c r="D650" s="93">
        <f>'[1]Publikime AL'!D777</f>
        <v>1445.5</v>
      </c>
      <c r="E650" s="93">
        <f>'[1]Publikime AL'!E777</f>
        <v>28.361460347777665</v>
      </c>
      <c r="I650" s="6"/>
    </row>
    <row r="651" spans="1:9" x14ac:dyDescent="0.25">
      <c r="A651" s="4"/>
      <c r="C651" s="92">
        <v>162</v>
      </c>
      <c r="D651" s="93">
        <f>'[1]Publikime AL'!D778</f>
        <v>1569.42</v>
      </c>
      <c r="E651" s="93">
        <f>'[1]Publikime AL'!E778</f>
        <v>30.087659507776607</v>
      </c>
      <c r="I651" s="6"/>
    </row>
    <row r="652" spans="1:9" x14ac:dyDescent="0.25">
      <c r="A652" s="4"/>
      <c r="C652" s="92">
        <v>163</v>
      </c>
      <c r="D652" s="93">
        <f>'[1]Publikime AL'!D779</f>
        <v>1565.38</v>
      </c>
      <c r="E652" s="93">
        <f>'[1]Publikime AL'!E779</f>
        <v>32.626155317777602</v>
      </c>
      <c r="I652" s="6"/>
    </row>
    <row r="653" spans="1:9" x14ac:dyDescent="0.25">
      <c r="A653" s="4"/>
      <c r="C653" s="92">
        <v>164</v>
      </c>
      <c r="D653" s="93">
        <f>'[1]Publikime AL'!D780</f>
        <v>1545.32</v>
      </c>
      <c r="E653" s="93">
        <f>'[1]Publikime AL'!E780</f>
        <v>31.87887929777844</v>
      </c>
      <c r="I653" s="6"/>
    </row>
    <row r="654" spans="1:9" x14ac:dyDescent="0.25">
      <c r="A654" s="4"/>
      <c r="C654" s="92">
        <v>165</v>
      </c>
      <c r="D654" s="93">
        <f>'[1]Publikime AL'!D781</f>
        <v>1507.39</v>
      </c>
      <c r="E654" s="93">
        <f>'[1]Publikime AL'!E781</f>
        <v>29.250775327777092</v>
      </c>
      <c r="I654" s="6"/>
    </row>
    <row r="655" spans="1:9" x14ac:dyDescent="0.25">
      <c r="A655" s="4"/>
      <c r="C655" s="92">
        <v>166</v>
      </c>
      <c r="D655" s="93">
        <f>'[1]Publikime AL'!D782</f>
        <v>1404.35</v>
      </c>
      <c r="E655" s="93">
        <f>'[1]Publikime AL'!E782</f>
        <v>32.045413757777624</v>
      </c>
      <c r="I655" s="6"/>
    </row>
    <row r="656" spans="1:9" x14ac:dyDescent="0.25">
      <c r="A656" s="4"/>
      <c r="C656" s="92">
        <v>167</v>
      </c>
      <c r="D656" s="93">
        <f>'[1]Publikime AL'!D783</f>
        <v>1211.83</v>
      </c>
      <c r="E656" s="93">
        <f>'[1]Publikime AL'!E783</f>
        <v>31.202450687778082</v>
      </c>
      <c r="I656" s="6"/>
    </row>
    <row r="657" spans="1:9" x14ac:dyDescent="0.25">
      <c r="A657" s="4"/>
      <c r="C657" s="94">
        <v>168</v>
      </c>
      <c r="D657" s="93">
        <f>'[1]Publikime AL'!D784</f>
        <v>997.18</v>
      </c>
      <c r="E657" s="93">
        <f>'[1]Publikime AL'!E784</f>
        <v>17.930181027776825</v>
      </c>
      <c r="I657" s="6"/>
    </row>
    <row r="658" spans="1:9" ht="15.75" thickBot="1" x14ac:dyDescent="0.3">
      <c r="A658" s="4"/>
      <c r="I658" s="6"/>
    </row>
    <row r="659" spans="1:9" ht="16.5" thickBot="1" x14ac:dyDescent="0.3">
      <c r="A659" s="95" t="s">
        <v>243</v>
      </c>
      <c r="B659" s="193" t="s">
        <v>244</v>
      </c>
      <c r="C659" s="194"/>
      <c r="D659" s="194"/>
      <c r="E659" s="194"/>
      <c r="F659" s="194"/>
      <c r="G659" s="194"/>
      <c r="H659" s="194"/>
      <c r="I659" s="195"/>
    </row>
    <row r="660" spans="1:9" ht="15.75" x14ac:dyDescent="0.25">
      <c r="A660" s="96"/>
      <c r="B660" s="89"/>
      <c r="C660" s="89"/>
      <c r="D660" s="89"/>
      <c r="E660" s="89"/>
      <c r="F660" s="89"/>
      <c r="G660" s="89"/>
      <c r="H660" s="89"/>
      <c r="I660" s="90"/>
    </row>
    <row r="661" spans="1:9" ht="15.75" x14ac:dyDescent="0.25">
      <c r="A661" s="96"/>
      <c r="C661" s="97" t="s">
        <v>245</v>
      </c>
      <c r="D661" s="98" t="s">
        <v>246</v>
      </c>
      <c r="E661" s="99" t="s">
        <v>247</v>
      </c>
      <c r="F661" s="89"/>
      <c r="G661" s="89"/>
      <c r="H661" s="89"/>
      <c r="I661" s="90"/>
    </row>
    <row r="662" spans="1:9" ht="15.75" x14ac:dyDescent="0.25">
      <c r="A662" s="96"/>
      <c r="C662" s="59">
        <v>1</v>
      </c>
      <c r="D662" s="100">
        <f>'[1]Publikime AL'!D817</f>
        <v>22000</v>
      </c>
      <c r="E662" s="100">
        <f>'[1]Publikime AL'!E817</f>
        <v>30000</v>
      </c>
      <c r="F662" s="89"/>
      <c r="G662" s="89"/>
      <c r="H662" s="89"/>
      <c r="I662" s="90"/>
    </row>
    <row r="663" spans="1:9" ht="15.75" x14ac:dyDescent="0.25">
      <c r="A663" s="96"/>
      <c r="C663" s="59">
        <v>2</v>
      </c>
      <c r="D663" s="100">
        <f>'[1]Publikime AL'!D818</f>
        <v>21000</v>
      </c>
      <c r="E663" s="100">
        <f>'[1]Publikime AL'!E818</f>
        <v>25000</v>
      </c>
      <c r="F663" s="89"/>
      <c r="G663" s="89"/>
      <c r="H663" s="89"/>
      <c r="I663" s="90"/>
    </row>
    <row r="664" spans="1:9" ht="15.75" x14ac:dyDescent="0.25">
      <c r="A664" s="96"/>
      <c r="C664" s="59">
        <v>3</v>
      </c>
      <c r="D664" s="100">
        <f>'[1]Publikime AL'!D819</f>
        <v>20000</v>
      </c>
      <c r="E664" s="100">
        <f>'[1]Publikime AL'!E819</f>
        <v>22000</v>
      </c>
      <c r="F664" s="89"/>
      <c r="G664" s="89"/>
      <c r="H664" s="89"/>
      <c r="I664" s="90"/>
    </row>
    <row r="665" spans="1:9" ht="15.75" x14ac:dyDescent="0.25">
      <c r="A665" s="96"/>
      <c r="C665" s="59">
        <v>4</v>
      </c>
      <c r="D665" s="100">
        <f>'[1]Publikime AL'!D820</f>
        <v>19000</v>
      </c>
      <c r="E665" s="100">
        <f>'[1]Publikime AL'!E820</f>
        <v>20000</v>
      </c>
      <c r="F665" s="89"/>
      <c r="G665" s="89"/>
      <c r="H665" s="89"/>
      <c r="I665" s="90"/>
    </row>
    <row r="666" spans="1:9" ht="15.75" x14ac:dyDescent="0.25">
      <c r="A666" s="96"/>
      <c r="C666" s="59">
        <v>5</v>
      </c>
      <c r="D666" s="100">
        <f>'[1]Publikime AL'!D821</f>
        <v>19000</v>
      </c>
      <c r="E666" s="100">
        <f>'[1]Publikime AL'!E821</f>
        <v>20000</v>
      </c>
      <c r="F666" s="89"/>
      <c r="G666" s="89"/>
      <c r="H666" s="89"/>
      <c r="I666" s="90"/>
    </row>
    <row r="667" spans="1:9" ht="15.75" x14ac:dyDescent="0.25">
      <c r="A667" s="96"/>
      <c r="C667" s="59">
        <v>6</v>
      </c>
      <c r="D667" s="100">
        <f>'[1]Publikime AL'!D822</f>
        <v>19000</v>
      </c>
      <c r="E667" s="100">
        <f>'[1]Publikime AL'!E822</f>
        <v>20000</v>
      </c>
      <c r="F667" s="89"/>
      <c r="G667" s="89"/>
      <c r="H667" s="89"/>
      <c r="I667" s="90"/>
    </row>
    <row r="668" spans="1:9" ht="15.75" x14ac:dyDescent="0.25">
      <c r="A668" s="96"/>
      <c r="C668" s="59">
        <v>7</v>
      </c>
      <c r="D668" s="100">
        <f>'[1]Publikime AL'!D823</f>
        <v>20000</v>
      </c>
      <c r="E668" s="100">
        <f>'[1]Publikime AL'!E823</f>
        <v>22000</v>
      </c>
      <c r="F668" s="89"/>
      <c r="G668" s="89"/>
      <c r="H668" s="89"/>
      <c r="I668" s="90"/>
    </row>
    <row r="669" spans="1:9" ht="15.75" x14ac:dyDescent="0.25">
      <c r="A669" s="96"/>
      <c r="C669" s="59">
        <v>8</v>
      </c>
      <c r="D669" s="100">
        <f>'[1]Publikime AL'!D824</f>
        <v>20000</v>
      </c>
      <c r="E669" s="100">
        <f>'[1]Publikime AL'!E824</f>
        <v>22000</v>
      </c>
      <c r="F669" s="89"/>
      <c r="G669" s="89"/>
      <c r="H669" s="89"/>
      <c r="I669" s="90"/>
    </row>
    <row r="670" spans="1:9" ht="15.75" x14ac:dyDescent="0.25">
      <c r="A670" s="96"/>
      <c r="C670" s="59">
        <v>9</v>
      </c>
      <c r="D670" s="100">
        <f>'[1]Publikime AL'!D825</f>
        <v>19000</v>
      </c>
      <c r="E670" s="100">
        <f>'[1]Publikime AL'!E825</f>
        <v>20000</v>
      </c>
      <c r="F670" s="89"/>
      <c r="G670" s="89"/>
      <c r="H670" s="89"/>
      <c r="I670" s="90"/>
    </row>
    <row r="671" spans="1:9" ht="15.75" x14ac:dyDescent="0.25">
      <c r="A671" s="96"/>
      <c r="C671" s="59">
        <v>10</v>
      </c>
      <c r="D671" s="100">
        <f>'[1]Publikime AL'!D826</f>
        <v>20000</v>
      </c>
      <c r="E671" s="100">
        <f>'[1]Publikime AL'!E826</f>
        <v>21000</v>
      </c>
      <c r="F671" s="89"/>
      <c r="G671" s="89"/>
      <c r="H671" s="89"/>
      <c r="I671" s="90"/>
    </row>
    <row r="672" spans="1:9" ht="15.75" x14ac:dyDescent="0.25">
      <c r="A672" s="96"/>
      <c r="C672" s="59">
        <v>11</v>
      </c>
      <c r="D672" s="100">
        <f>'[1]Publikime AL'!D827</f>
        <v>21000</v>
      </c>
      <c r="E672" s="100">
        <f>'[1]Publikime AL'!E827</f>
        <v>22000</v>
      </c>
      <c r="F672" s="89"/>
      <c r="G672" s="89"/>
      <c r="H672" s="89"/>
      <c r="I672" s="90"/>
    </row>
    <row r="673" spans="1:9" ht="15.75" x14ac:dyDescent="0.25">
      <c r="A673" s="96"/>
      <c r="C673" s="59">
        <v>12</v>
      </c>
      <c r="D673" s="100">
        <f>'[1]Publikime AL'!D828</f>
        <v>22000</v>
      </c>
      <c r="E673" s="100">
        <f>'[1]Publikime AL'!E828</f>
        <v>24000</v>
      </c>
      <c r="F673" s="89"/>
      <c r="G673" s="89"/>
      <c r="H673" s="89"/>
      <c r="I673" s="90"/>
    </row>
    <row r="674" spans="1:9" ht="15.75" thickBot="1" x14ac:dyDescent="0.3">
      <c r="A674" s="4"/>
      <c r="H674" s="1"/>
      <c r="I674" s="22"/>
    </row>
    <row r="675" spans="1:9" ht="16.5" thickBot="1" x14ac:dyDescent="0.3">
      <c r="A675" s="95" t="s">
        <v>248</v>
      </c>
      <c r="B675" s="193" t="s">
        <v>249</v>
      </c>
      <c r="C675" s="194"/>
      <c r="D675" s="194"/>
      <c r="E675" s="194"/>
      <c r="F675" s="194"/>
      <c r="G675" s="194"/>
      <c r="H675" s="194"/>
      <c r="I675" s="195"/>
    </row>
    <row r="676" spans="1:9" ht="15.75" x14ac:dyDescent="0.25">
      <c r="A676" s="96"/>
      <c r="B676" s="89"/>
      <c r="C676" s="89"/>
      <c r="D676" s="89"/>
      <c r="E676" s="89"/>
      <c r="F676" s="89"/>
      <c r="G676" s="89"/>
      <c r="H676" s="89"/>
      <c r="I676" s="90"/>
    </row>
    <row r="677" spans="1:9" x14ac:dyDescent="0.25">
      <c r="A677" s="9" t="s">
        <v>136</v>
      </c>
      <c r="B677" s="119" t="str">
        <f>'[1]W-1'!B217</f>
        <v>05/01/2026</v>
      </c>
      <c r="C677" s="119" t="str">
        <f>'[1]W-1'!C217</f>
        <v>06/01/2026</v>
      </c>
      <c r="D677" s="119" t="str">
        <f>'[1]W-1'!D217</f>
        <v>08/01/2026</v>
      </c>
      <c r="E677" s="119" t="str">
        <f>'[1]W-1'!E217</f>
        <v>08/01/2026</v>
      </c>
      <c r="F677" s="119" t="str">
        <f>'[1]W-1'!F217</f>
        <v>09/01/2026</v>
      </c>
      <c r="G677" s="119" t="str">
        <f>'[1]W-1'!G217</f>
        <v>10/01/2026</v>
      </c>
      <c r="H677" s="119" t="str">
        <f>'[1]W-1'!H217</f>
        <v>11/01/2026</v>
      </c>
      <c r="I677" s="90"/>
    </row>
    <row r="678" spans="1:9" x14ac:dyDescent="0.25">
      <c r="A678" s="10" t="s">
        <v>6</v>
      </c>
      <c r="B678" s="9">
        <f>'[1]W-1'!B218</f>
        <v>10.531319867777938</v>
      </c>
      <c r="C678" s="9">
        <f>'[1]W-1'!C218</f>
        <v>11.384632217777607</v>
      </c>
      <c r="D678" s="9">
        <f>'[1]W-1'!D218</f>
        <v>12.744087397777776</v>
      </c>
      <c r="E678" s="9">
        <f>'[1]W-1'!E218</f>
        <v>13.577602747777405</v>
      </c>
      <c r="F678" s="9">
        <f>'[1]W-1'!F218</f>
        <v>12.467169847777768</v>
      </c>
      <c r="G678" s="9">
        <f>'[1]W-1'!G218</f>
        <v>10.236994847777737</v>
      </c>
      <c r="H678" s="9">
        <f>'[1]W-1'!H218</f>
        <v>10.86635465777772</v>
      </c>
      <c r="I678" s="90"/>
    </row>
    <row r="679" spans="1:9" x14ac:dyDescent="0.25">
      <c r="A679" s="10" t="s">
        <v>7</v>
      </c>
      <c r="B679" s="9">
        <f>'[1]W-1'!B219</f>
        <v>33.345023117778965</v>
      </c>
      <c r="C679" s="9">
        <f>'[1]W-1'!C219</f>
        <v>30.6562454177772</v>
      </c>
      <c r="D679" s="9">
        <f>'[1]W-1'!D219</f>
        <v>31.414646507776979</v>
      </c>
      <c r="E679" s="9">
        <f>'[1]W-1'!E219</f>
        <v>41.409488837777644</v>
      </c>
      <c r="F679" s="9">
        <f>'[1]W-1'!F219</f>
        <v>43.196790187777879</v>
      </c>
      <c r="G679" s="9">
        <f>'[1]W-1'!G219</f>
        <v>46.819039777778016</v>
      </c>
      <c r="H679" s="9">
        <f>'[1]W-1'!H219</f>
        <v>32.626155317777602</v>
      </c>
      <c r="I679" s="90"/>
    </row>
    <row r="680" spans="1:9" x14ac:dyDescent="0.25">
      <c r="A680" s="101"/>
      <c r="B680" s="9"/>
      <c r="C680" s="9"/>
      <c r="D680" s="9"/>
      <c r="E680" s="9"/>
      <c r="F680" s="9"/>
      <c r="G680" s="9"/>
      <c r="H680" s="9"/>
      <c r="I680" s="90"/>
    </row>
    <row r="681" spans="1:9" ht="15.75" thickBot="1" x14ac:dyDescent="0.3">
      <c r="A681" s="4"/>
      <c r="H681" s="1"/>
      <c r="I681" s="22"/>
    </row>
    <row r="682" spans="1:9" ht="16.5" thickBot="1" x14ac:dyDescent="0.3">
      <c r="A682" s="95" t="s">
        <v>250</v>
      </c>
      <c r="B682" s="193" t="s">
        <v>251</v>
      </c>
      <c r="C682" s="194"/>
      <c r="D682" s="194"/>
      <c r="E682" s="194"/>
      <c r="F682" s="194"/>
      <c r="G682" s="194"/>
      <c r="H682" s="194"/>
      <c r="I682" s="195"/>
    </row>
    <row r="683" spans="1:9" ht="15.75" x14ac:dyDescent="0.25">
      <c r="A683" s="96"/>
      <c r="B683" s="89"/>
      <c r="C683" s="89"/>
      <c r="D683" s="89"/>
      <c r="E683" s="89"/>
      <c r="F683" s="89"/>
      <c r="G683" s="89"/>
      <c r="H683" s="89"/>
      <c r="I683" s="90"/>
    </row>
    <row r="684" spans="1:9" ht="15.75" x14ac:dyDescent="0.25">
      <c r="A684" s="4"/>
      <c r="C684" s="102" t="s">
        <v>127</v>
      </c>
      <c r="D684" s="98" t="s">
        <v>252</v>
      </c>
      <c r="E684" s="98" t="s">
        <v>144</v>
      </c>
      <c r="F684" s="99" t="s">
        <v>155</v>
      </c>
      <c r="G684" s="89"/>
      <c r="H684" s="89"/>
      <c r="I684" s="90"/>
    </row>
    <row r="685" spans="1:9" ht="15.75" x14ac:dyDescent="0.25">
      <c r="A685" s="4"/>
      <c r="C685" s="103">
        <v>1</v>
      </c>
      <c r="D685" s="104"/>
      <c r="E685" s="104"/>
      <c r="F685" s="105"/>
      <c r="G685" s="89"/>
      <c r="H685" s="89"/>
      <c r="I685" s="90"/>
    </row>
    <row r="686" spans="1:9" ht="15.75" thickBot="1" x14ac:dyDescent="0.3">
      <c r="A686" s="4"/>
      <c r="C686"/>
      <c r="D686"/>
      <c r="E686"/>
      <c r="F686"/>
      <c r="H686" s="1"/>
      <c r="I686" s="22"/>
    </row>
    <row r="687" spans="1:9" ht="16.5" thickBot="1" x14ac:dyDescent="0.3">
      <c r="A687" s="95" t="s">
        <v>253</v>
      </c>
      <c r="B687" s="193" t="s">
        <v>254</v>
      </c>
      <c r="C687" s="194"/>
      <c r="D687" s="194"/>
      <c r="E687" s="194"/>
      <c r="F687" s="194"/>
      <c r="G687" s="194"/>
      <c r="H687" s="194"/>
      <c r="I687" s="195"/>
    </row>
    <row r="688" spans="1:9" x14ac:dyDescent="0.25">
      <c r="A688" s="4"/>
      <c r="I688" s="6"/>
    </row>
    <row r="689" spans="1:9" ht="15.75" x14ac:dyDescent="0.25">
      <c r="A689" s="4"/>
      <c r="C689" s="102" t="s">
        <v>127</v>
      </c>
      <c r="D689" s="98" t="s">
        <v>252</v>
      </c>
      <c r="E689" s="98" t="s">
        <v>144</v>
      </c>
      <c r="F689" s="99" t="s">
        <v>155</v>
      </c>
      <c r="I689" s="6"/>
    </row>
    <row r="690" spans="1:9" ht="15.75" x14ac:dyDescent="0.25">
      <c r="A690" s="4"/>
      <c r="C690" s="103">
        <v>1</v>
      </c>
      <c r="D690" s="104"/>
      <c r="E690" s="104"/>
      <c r="F690" s="105"/>
      <c r="I690" s="6"/>
    </row>
    <row r="691" spans="1:9" ht="15.75" thickBot="1" x14ac:dyDescent="0.3">
      <c r="A691" s="13"/>
      <c r="B691" s="14"/>
      <c r="C691" s="14"/>
      <c r="D691" s="14"/>
      <c r="E691" s="14"/>
      <c r="F691" s="14"/>
      <c r="G691" s="14"/>
      <c r="H691" s="15"/>
      <c r="I691" s="16"/>
    </row>
    <row r="692" spans="1:9" ht="17.25" customHeight="1" x14ac:dyDescent="0.25">
      <c r="A692" s="201" t="s">
        <v>255</v>
      </c>
      <c r="B692" s="202"/>
      <c r="C692" s="202"/>
      <c r="D692" s="202"/>
      <c r="E692" s="202"/>
      <c r="F692" s="202"/>
      <c r="G692" s="202"/>
      <c r="I692" s="22"/>
    </row>
    <row r="693" spans="1:9" ht="16.5" customHeight="1" thickBot="1" x14ac:dyDescent="0.3">
      <c r="A693" s="199" t="s">
        <v>256</v>
      </c>
      <c r="B693" s="200"/>
      <c r="C693" s="200"/>
      <c r="D693" s="200"/>
      <c r="E693" s="200"/>
      <c r="F693" s="200"/>
      <c r="G693" s="200"/>
      <c r="H693" s="15"/>
      <c r="I693" s="106"/>
    </row>
    <row r="694" spans="1:9" x14ac:dyDescent="0.25">
      <c r="B694"/>
    </row>
    <row r="695" spans="1:9" x14ac:dyDescent="0.25">
      <c r="B695"/>
    </row>
    <row r="696" spans="1:9" x14ac:dyDescent="0.25">
      <c r="B696"/>
    </row>
    <row r="697" spans="1:9" x14ac:dyDescent="0.25">
      <c r="B697"/>
    </row>
    <row r="894" ht="16.5" customHeight="1" x14ac:dyDescent="0.25"/>
  </sheetData>
  <mergeCells count="83">
    <mergeCell ref="B467:G467"/>
    <mergeCell ref="H467:I467"/>
    <mergeCell ref="B469:I469"/>
    <mergeCell ref="A485:I485"/>
    <mergeCell ref="A693:G693"/>
    <mergeCell ref="B487:I487"/>
    <mergeCell ref="B659:I659"/>
    <mergeCell ref="B675:I675"/>
    <mergeCell ref="B687:I687"/>
    <mergeCell ref="A692:G692"/>
    <mergeCell ref="B682:I682"/>
    <mergeCell ref="B432:I432"/>
    <mergeCell ref="B461:G461"/>
    <mergeCell ref="H461:I461"/>
    <mergeCell ref="B465:G465"/>
    <mergeCell ref="B463:G463"/>
    <mergeCell ref="B346:I346"/>
    <mergeCell ref="D348:E348"/>
    <mergeCell ref="B375:I375"/>
    <mergeCell ref="A430:I430"/>
    <mergeCell ref="B420:G420"/>
    <mergeCell ref="H420:I420"/>
    <mergeCell ref="B387:G387"/>
    <mergeCell ref="H387:I387"/>
    <mergeCell ref="B389:G389"/>
    <mergeCell ref="H389:I389"/>
    <mergeCell ref="B425:G425"/>
    <mergeCell ref="H425:I425"/>
    <mergeCell ref="B427:G427"/>
    <mergeCell ref="H427:I427"/>
    <mergeCell ref="B195:I195"/>
    <mergeCell ref="B205:G205"/>
    <mergeCell ref="H205:I205"/>
    <mergeCell ref="B216:I216"/>
    <mergeCell ref="B297:I297"/>
    <mergeCell ref="B295:G295"/>
    <mergeCell ref="H295:I295"/>
    <mergeCell ref="B293:G293"/>
    <mergeCell ref="H293:I293"/>
    <mergeCell ref="B252:G252"/>
    <mergeCell ref="H252:I252"/>
    <mergeCell ref="B282:I282"/>
    <mergeCell ref="B291:G291"/>
    <mergeCell ref="B1:I1"/>
    <mergeCell ref="B2:I2"/>
    <mergeCell ref="A3:I3"/>
    <mergeCell ref="A1:A2"/>
    <mergeCell ref="B4:G4"/>
    <mergeCell ref="H4:I4"/>
    <mergeCell ref="B6:G6"/>
    <mergeCell ref="B8:H8"/>
    <mergeCell ref="B15:G15"/>
    <mergeCell ref="H15:I15"/>
    <mergeCell ref="B22:G22"/>
    <mergeCell ref="H22:I22"/>
    <mergeCell ref="B137:I137"/>
    <mergeCell ref="C24:E24"/>
    <mergeCell ref="B79:G79"/>
    <mergeCell ref="A81:H81"/>
    <mergeCell ref="C83:F83"/>
    <mergeCell ref="B110:I110"/>
    <mergeCell ref="B123:I123"/>
    <mergeCell ref="B128:G128"/>
    <mergeCell ref="H128:I128"/>
    <mergeCell ref="B130:G130"/>
    <mergeCell ref="H130:I130"/>
    <mergeCell ref="B132:I132"/>
    <mergeCell ref="H291:I291"/>
    <mergeCell ref="B142:I142"/>
    <mergeCell ref="B150:I150"/>
    <mergeCell ref="B155:I155"/>
    <mergeCell ref="B165:I165"/>
    <mergeCell ref="B175:G175"/>
    <mergeCell ref="H175:I175"/>
    <mergeCell ref="B226:I226"/>
    <mergeCell ref="B236:G236"/>
    <mergeCell ref="H236:I236"/>
    <mergeCell ref="B238:G238"/>
    <mergeCell ref="H238:I238"/>
    <mergeCell ref="B240:I240"/>
    <mergeCell ref="B250:G250"/>
    <mergeCell ref="H250:I250"/>
    <mergeCell ref="B185:I185"/>
  </mergeCells>
  <pageMargins left="0.7" right="0.7" top="0.75" bottom="0.75" header="0.3" footer="0.3"/>
  <drawing r:id="rId1"/>
  <tableParts count="31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Publikime AL</vt:lpstr>
      <vt:lpstr>Publikime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Eblerta Ajeti</dc:creator>
  <cp:lastModifiedBy>Dritan  Marku</cp:lastModifiedBy>
  <dcterms:created xsi:type="dcterms:W3CDTF">2024-01-17T13:06:18Z</dcterms:created>
  <dcterms:modified xsi:type="dcterms:W3CDTF">2026-01-12T09:04:20Z</dcterms:modified>
</cp:coreProperties>
</file>