
<file path=[Content_Types].xml><?xml version="1.0" encoding="utf-8"?>
<Types xmlns="http://schemas.openxmlformats.org/package/2006/content-types"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.xml" ContentType="application/vnd.openxmlformats-officedocument.drawing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tables/table53.xml" ContentType="application/vnd.openxmlformats-officedocument.spreadsheetml.table+xml"/>
  <Override PartName="/xl/tables/table54.xml" ContentType="application/vnd.openxmlformats-officedocument.spreadsheetml.table+xml"/>
  <Override PartName="/xl/tables/table55.xml" ContentType="application/vnd.openxmlformats-officedocument.spreadsheetml.table+xml"/>
  <Override PartName="/xl/tables/table56.xml" ContentType="application/vnd.openxmlformats-officedocument.spreadsheetml.table+xml"/>
  <Override PartName="/xl/tables/table57.xml" ContentType="application/vnd.openxmlformats-officedocument.spreadsheetml.table+xml"/>
  <Override PartName="/xl/tables/table58.xml" ContentType="application/vnd.openxmlformats-officedocument.spreadsheetml.table+xml"/>
  <Override PartName="/xl/tables/table59.xml" ContentType="application/vnd.openxmlformats-officedocument.spreadsheetml.table+xml"/>
  <Override PartName="/xl/tables/table60.xml" ContentType="application/vnd.openxmlformats-officedocument.spreadsheetml.table+xml"/>
  <Override PartName="/xl/tables/table61.xml" ContentType="application/vnd.openxmlformats-officedocument.spreadsheetml.table+xml"/>
  <Override PartName="/xl/tables/table6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e.ajeti\Desktop\"/>
    </mc:Choice>
  </mc:AlternateContent>
  <xr:revisionPtr revIDLastSave="0" documentId="8_{9AE50E81-1D8D-47D4-8779-80D2596890C6}" xr6:coauthVersionLast="47" xr6:coauthVersionMax="47" xr10:uidLastSave="{00000000-0000-0000-0000-000000000000}"/>
  <bookViews>
    <workbookView xWindow="-120" yWindow="-120" windowWidth="29040" windowHeight="15840" xr2:uid="{77BCC034-00AA-4819-A401-75E7A21613BC}"/>
  </bookViews>
  <sheets>
    <sheet name="Publikime AL" sheetId="1" r:id="rId1"/>
    <sheet name="Publikime EN" sheetId="2" r:id="rId2"/>
  </sheets>
  <externalReferences>
    <externalReference r:id="rId3"/>
    <externalReference r:id="rId4"/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79" i="2" l="1"/>
  <c r="G679" i="2"/>
  <c r="F679" i="2"/>
  <c r="E679" i="2"/>
  <c r="D679" i="2"/>
  <c r="C679" i="2"/>
  <c r="B679" i="2"/>
  <c r="H678" i="2"/>
  <c r="G678" i="2"/>
  <c r="F678" i="2"/>
  <c r="E678" i="2"/>
  <c r="D678" i="2"/>
  <c r="C678" i="2"/>
  <c r="B678" i="2"/>
  <c r="H677" i="2"/>
  <c r="G677" i="2"/>
  <c r="F677" i="2"/>
  <c r="E677" i="2"/>
  <c r="D677" i="2"/>
  <c r="C677" i="2"/>
  <c r="B677" i="2"/>
  <c r="E673" i="2"/>
  <c r="D673" i="2"/>
  <c r="E672" i="2"/>
  <c r="D672" i="2"/>
  <c r="E671" i="2"/>
  <c r="D671" i="2"/>
  <c r="E670" i="2"/>
  <c r="D670" i="2"/>
  <c r="E669" i="2"/>
  <c r="D669" i="2"/>
  <c r="E668" i="2"/>
  <c r="D668" i="2"/>
  <c r="E667" i="2"/>
  <c r="D667" i="2"/>
  <c r="E666" i="2"/>
  <c r="D666" i="2"/>
  <c r="E665" i="2"/>
  <c r="D665" i="2"/>
  <c r="E664" i="2"/>
  <c r="D664" i="2"/>
  <c r="E663" i="2"/>
  <c r="D663" i="2"/>
  <c r="E662" i="2"/>
  <c r="D662" i="2"/>
  <c r="E657" i="2"/>
  <c r="D657" i="2"/>
  <c r="E656" i="2"/>
  <c r="D656" i="2"/>
  <c r="E655" i="2"/>
  <c r="D655" i="2"/>
  <c r="E654" i="2"/>
  <c r="D654" i="2"/>
  <c r="E653" i="2"/>
  <c r="D653" i="2"/>
  <c r="E652" i="2"/>
  <c r="D652" i="2"/>
  <c r="E651" i="2"/>
  <c r="D651" i="2"/>
  <c r="E650" i="2"/>
  <c r="D650" i="2"/>
  <c r="E649" i="2"/>
  <c r="D649" i="2"/>
  <c r="E648" i="2"/>
  <c r="D648" i="2"/>
  <c r="E647" i="2"/>
  <c r="D647" i="2"/>
  <c r="E646" i="2"/>
  <c r="D646" i="2"/>
  <c r="E645" i="2"/>
  <c r="D645" i="2"/>
  <c r="E644" i="2"/>
  <c r="D644" i="2"/>
  <c r="E643" i="2"/>
  <c r="D643" i="2"/>
  <c r="E642" i="2"/>
  <c r="D642" i="2"/>
  <c r="E641" i="2"/>
  <c r="D641" i="2"/>
  <c r="E640" i="2"/>
  <c r="D640" i="2"/>
  <c r="E639" i="2"/>
  <c r="D639" i="2"/>
  <c r="E638" i="2"/>
  <c r="D638" i="2"/>
  <c r="E637" i="2"/>
  <c r="D637" i="2"/>
  <c r="E636" i="2"/>
  <c r="D636" i="2"/>
  <c r="E635" i="2"/>
  <c r="D635" i="2"/>
  <c r="E634" i="2"/>
  <c r="D634" i="2"/>
  <c r="E633" i="2"/>
  <c r="D633" i="2"/>
  <c r="E632" i="2"/>
  <c r="D632" i="2"/>
  <c r="E631" i="2"/>
  <c r="D631" i="2"/>
  <c r="E630" i="2"/>
  <c r="D630" i="2"/>
  <c r="E629" i="2"/>
  <c r="D629" i="2"/>
  <c r="E628" i="2"/>
  <c r="D628" i="2"/>
  <c r="E627" i="2"/>
  <c r="D627" i="2"/>
  <c r="E626" i="2"/>
  <c r="D626" i="2"/>
  <c r="E625" i="2"/>
  <c r="D625" i="2"/>
  <c r="E624" i="2"/>
  <c r="D624" i="2"/>
  <c r="E623" i="2"/>
  <c r="D623" i="2"/>
  <c r="E622" i="2"/>
  <c r="D622" i="2"/>
  <c r="E621" i="2"/>
  <c r="D621" i="2"/>
  <c r="E620" i="2"/>
  <c r="D620" i="2"/>
  <c r="E619" i="2"/>
  <c r="D619" i="2"/>
  <c r="E618" i="2"/>
  <c r="D618" i="2"/>
  <c r="E617" i="2"/>
  <c r="D617" i="2"/>
  <c r="E616" i="2"/>
  <c r="D616" i="2"/>
  <c r="E615" i="2"/>
  <c r="D615" i="2"/>
  <c r="E614" i="2"/>
  <c r="D614" i="2"/>
  <c r="E613" i="2"/>
  <c r="D613" i="2"/>
  <c r="E612" i="2"/>
  <c r="D612" i="2"/>
  <c r="E611" i="2"/>
  <c r="D611" i="2"/>
  <c r="E610" i="2"/>
  <c r="D610" i="2"/>
  <c r="E609" i="2"/>
  <c r="D609" i="2"/>
  <c r="E608" i="2"/>
  <c r="D608" i="2"/>
  <c r="E607" i="2"/>
  <c r="D607" i="2"/>
  <c r="E606" i="2"/>
  <c r="D606" i="2"/>
  <c r="E605" i="2"/>
  <c r="D605" i="2"/>
  <c r="E604" i="2"/>
  <c r="D604" i="2"/>
  <c r="E603" i="2"/>
  <c r="D603" i="2"/>
  <c r="E602" i="2"/>
  <c r="D602" i="2"/>
  <c r="E601" i="2"/>
  <c r="D601" i="2"/>
  <c r="E600" i="2"/>
  <c r="D600" i="2"/>
  <c r="E599" i="2"/>
  <c r="D599" i="2"/>
  <c r="E598" i="2"/>
  <c r="D598" i="2"/>
  <c r="E597" i="2"/>
  <c r="D597" i="2"/>
  <c r="E596" i="2"/>
  <c r="D596" i="2"/>
  <c r="E595" i="2"/>
  <c r="D595" i="2"/>
  <c r="E594" i="2"/>
  <c r="D594" i="2"/>
  <c r="E593" i="2"/>
  <c r="D593" i="2"/>
  <c r="E592" i="2"/>
  <c r="D592" i="2"/>
  <c r="E591" i="2"/>
  <c r="D591" i="2"/>
  <c r="E590" i="2"/>
  <c r="D590" i="2"/>
  <c r="E589" i="2"/>
  <c r="D589" i="2"/>
  <c r="E588" i="2"/>
  <c r="D588" i="2"/>
  <c r="E587" i="2"/>
  <c r="D587" i="2"/>
  <c r="E586" i="2"/>
  <c r="D586" i="2"/>
  <c r="E585" i="2"/>
  <c r="D585" i="2"/>
  <c r="E584" i="2"/>
  <c r="D584" i="2"/>
  <c r="E583" i="2"/>
  <c r="D583" i="2"/>
  <c r="E582" i="2"/>
  <c r="D582" i="2"/>
  <c r="E581" i="2"/>
  <c r="D581" i="2"/>
  <c r="E580" i="2"/>
  <c r="D580" i="2"/>
  <c r="E579" i="2"/>
  <c r="D579" i="2"/>
  <c r="E578" i="2"/>
  <c r="D578" i="2"/>
  <c r="E577" i="2"/>
  <c r="D577" i="2"/>
  <c r="E576" i="2"/>
  <c r="D576" i="2"/>
  <c r="E575" i="2"/>
  <c r="D575" i="2"/>
  <c r="E574" i="2"/>
  <c r="D574" i="2"/>
  <c r="E573" i="2"/>
  <c r="D573" i="2"/>
  <c r="E572" i="2"/>
  <c r="D572" i="2"/>
  <c r="E571" i="2"/>
  <c r="D571" i="2"/>
  <c r="E570" i="2"/>
  <c r="D570" i="2"/>
  <c r="E569" i="2"/>
  <c r="D569" i="2"/>
  <c r="E568" i="2"/>
  <c r="D568" i="2"/>
  <c r="E567" i="2"/>
  <c r="D567" i="2"/>
  <c r="E566" i="2"/>
  <c r="D566" i="2"/>
  <c r="E565" i="2"/>
  <c r="D565" i="2"/>
  <c r="E564" i="2"/>
  <c r="D564" i="2"/>
  <c r="E563" i="2"/>
  <c r="D563" i="2"/>
  <c r="E562" i="2"/>
  <c r="D562" i="2"/>
  <c r="E561" i="2"/>
  <c r="D561" i="2"/>
  <c r="E560" i="2"/>
  <c r="D560" i="2"/>
  <c r="E559" i="2"/>
  <c r="D559" i="2"/>
  <c r="E558" i="2"/>
  <c r="D558" i="2"/>
  <c r="E557" i="2"/>
  <c r="D557" i="2"/>
  <c r="E556" i="2"/>
  <c r="D556" i="2"/>
  <c r="E555" i="2"/>
  <c r="D555" i="2"/>
  <c r="E554" i="2"/>
  <c r="D554" i="2"/>
  <c r="E553" i="2"/>
  <c r="D553" i="2"/>
  <c r="E552" i="2"/>
  <c r="D552" i="2"/>
  <c r="E551" i="2"/>
  <c r="D551" i="2"/>
  <c r="E550" i="2"/>
  <c r="D550" i="2"/>
  <c r="E549" i="2"/>
  <c r="D549" i="2"/>
  <c r="E548" i="2"/>
  <c r="D548" i="2"/>
  <c r="E547" i="2"/>
  <c r="D547" i="2"/>
  <c r="E546" i="2"/>
  <c r="D546" i="2"/>
  <c r="E545" i="2"/>
  <c r="D545" i="2"/>
  <c r="E544" i="2"/>
  <c r="D544" i="2"/>
  <c r="E543" i="2"/>
  <c r="D543" i="2"/>
  <c r="E542" i="2"/>
  <c r="D542" i="2"/>
  <c r="E541" i="2"/>
  <c r="D541" i="2"/>
  <c r="E540" i="2"/>
  <c r="D540" i="2"/>
  <c r="E539" i="2"/>
  <c r="D539" i="2"/>
  <c r="E538" i="2"/>
  <c r="D538" i="2"/>
  <c r="E537" i="2"/>
  <c r="D537" i="2"/>
  <c r="E536" i="2"/>
  <c r="D536" i="2"/>
  <c r="E535" i="2"/>
  <c r="D535" i="2"/>
  <c r="E534" i="2"/>
  <c r="D534" i="2"/>
  <c r="E533" i="2"/>
  <c r="D533" i="2"/>
  <c r="E532" i="2"/>
  <c r="D532" i="2"/>
  <c r="E531" i="2"/>
  <c r="D531" i="2"/>
  <c r="E530" i="2"/>
  <c r="D530" i="2"/>
  <c r="E529" i="2"/>
  <c r="D529" i="2"/>
  <c r="E528" i="2"/>
  <c r="D528" i="2"/>
  <c r="E527" i="2"/>
  <c r="D527" i="2"/>
  <c r="E526" i="2"/>
  <c r="D526" i="2"/>
  <c r="E525" i="2"/>
  <c r="D525" i="2"/>
  <c r="E524" i="2"/>
  <c r="D524" i="2"/>
  <c r="E523" i="2"/>
  <c r="D523" i="2"/>
  <c r="E522" i="2"/>
  <c r="D522" i="2"/>
  <c r="E521" i="2"/>
  <c r="D521" i="2"/>
  <c r="E520" i="2"/>
  <c r="D520" i="2"/>
  <c r="E519" i="2"/>
  <c r="D519" i="2"/>
  <c r="E518" i="2"/>
  <c r="D518" i="2"/>
  <c r="E517" i="2"/>
  <c r="D517" i="2"/>
  <c r="E516" i="2"/>
  <c r="D516" i="2"/>
  <c r="E515" i="2"/>
  <c r="D515" i="2"/>
  <c r="E514" i="2"/>
  <c r="D514" i="2"/>
  <c r="E513" i="2"/>
  <c r="D513" i="2"/>
  <c r="E512" i="2"/>
  <c r="D512" i="2"/>
  <c r="E511" i="2"/>
  <c r="D511" i="2"/>
  <c r="E510" i="2"/>
  <c r="D510" i="2"/>
  <c r="E509" i="2"/>
  <c r="D509" i="2"/>
  <c r="E508" i="2"/>
  <c r="D508" i="2"/>
  <c r="E507" i="2"/>
  <c r="D507" i="2"/>
  <c r="E506" i="2"/>
  <c r="D506" i="2"/>
  <c r="E505" i="2"/>
  <c r="D505" i="2"/>
  <c r="E504" i="2"/>
  <c r="D504" i="2"/>
  <c r="E503" i="2"/>
  <c r="D503" i="2"/>
  <c r="E502" i="2"/>
  <c r="D502" i="2"/>
  <c r="E501" i="2"/>
  <c r="D501" i="2"/>
  <c r="E500" i="2"/>
  <c r="D500" i="2"/>
  <c r="E499" i="2"/>
  <c r="D499" i="2"/>
  <c r="E498" i="2"/>
  <c r="D498" i="2"/>
  <c r="E497" i="2"/>
  <c r="D497" i="2"/>
  <c r="E496" i="2"/>
  <c r="D496" i="2"/>
  <c r="E495" i="2"/>
  <c r="D495" i="2"/>
  <c r="E494" i="2"/>
  <c r="D494" i="2"/>
  <c r="E493" i="2"/>
  <c r="D493" i="2"/>
  <c r="E492" i="2"/>
  <c r="D492" i="2"/>
  <c r="E491" i="2"/>
  <c r="D491" i="2"/>
  <c r="E490" i="2"/>
  <c r="D490" i="2"/>
  <c r="H459" i="2"/>
  <c r="G459" i="2"/>
  <c r="F459" i="2"/>
  <c r="E459" i="2"/>
  <c r="D459" i="2"/>
  <c r="C459" i="2"/>
  <c r="B459" i="2"/>
  <c r="H458" i="2"/>
  <c r="G458" i="2"/>
  <c r="F458" i="2"/>
  <c r="E458" i="2"/>
  <c r="D458" i="2"/>
  <c r="C458" i="2"/>
  <c r="B458" i="2"/>
  <c r="H457" i="2"/>
  <c r="G457" i="2"/>
  <c r="F457" i="2"/>
  <c r="E457" i="2"/>
  <c r="D457" i="2"/>
  <c r="C457" i="2"/>
  <c r="B457" i="2"/>
  <c r="H456" i="2"/>
  <c r="G456" i="2"/>
  <c r="F456" i="2"/>
  <c r="E456" i="2"/>
  <c r="D456" i="2"/>
  <c r="C456" i="2"/>
  <c r="B456" i="2"/>
  <c r="H455" i="2"/>
  <c r="G455" i="2"/>
  <c r="F455" i="2"/>
  <c r="E455" i="2"/>
  <c r="D455" i="2"/>
  <c r="C455" i="2"/>
  <c r="B455" i="2"/>
  <c r="H454" i="2"/>
  <c r="G454" i="2"/>
  <c r="F454" i="2"/>
  <c r="E454" i="2"/>
  <c r="D454" i="2"/>
  <c r="C454" i="2"/>
  <c r="B454" i="2"/>
  <c r="H453" i="2"/>
  <c r="G453" i="2"/>
  <c r="F453" i="2"/>
  <c r="E453" i="2"/>
  <c r="D453" i="2"/>
  <c r="C453" i="2"/>
  <c r="B453" i="2"/>
  <c r="H452" i="2"/>
  <c r="G452" i="2"/>
  <c r="F452" i="2"/>
  <c r="E452" i="2"/>
  <c r="D452" i="2"/>
  <c r="C452" i="2"/>
  <c r="B452" i="2"/>
  <c r="H451" i="2"/>
  <c r="G451" i="2"/>
  <c r="F451" i="2"/>
  <c r="E451" i="2"/>
  <c r="D451" i="2"/>
  <c r="C451" i="2"/>
  <c r="B451" i="2"/>
  <c r="H450" i="2"/>
  <c r="G450" i="2"/>
  <c r="F450" i="2"/>
  <c r="E450" i="2"/>
  <c r="D450" i="2"/>
  <c r="C450" i="2"/>
  <c r="B450" i="2"/>
  <c r="H449" i="2"/>
  <c r="G449" i="2"/>
  <c r="F449" i="2"/>
  <c r="E449" i="2"/>
  <c r="D449" i="2"/>
  <c r="C449" i="2"/>
  <c r="B449" i="2"/>
  <c r="H448" i="2"/>
  <c r="G448" i="2"/>
  <c r="F448" i="2"/>
  <c r="E448" i="2"/>
  <c r="D448" i="2"/>
  <c r="C448" i="2"/>
  <c r="B448" i="2"/>
  <c r="H447" i="2"/>
  <c r="G447" i="2"/>
  <c r="F447" i="2"/>
  <c r="E447" i="2"/>
  <c r="D447" i="2"/>
  <c r="C447" i="2"/>
  <c r="B447" i="2"/>
  <c r="H446" i="2"/>
  <c r="G446" i="2"/>
  <c r="F446" i="2"/>
  <c r="E446" i="2"/>
  <c r="D446" i="2"/>
  <c r="C446" i="2"/>
  <c r="B446" i="2"/>
  <c r="H445" i="2"/>
  <c r="G445" i="2"/>
  <c r="F445" i="2"/>
  <c r="E445" i="2"/>
  <c r="D445" i="2"/>
  <c r="C445" i="2"/>
  <c r="B445" i="2"/>
  <c r="H444" i="2"/>
  <c r="G444" i="2"/>
  <c r="F444" i="2"/>
  <c r="E444" i="2"/>
  <c r="D444" i="2"/>
  <c r="C444" i="2"/>
  <c r="B444" i="2"/>
  <c r="H443" i="2"/>
  <c r="G443" i="2"/>
  <c r="F443" i="2"/>
  <c r="E443" i="2"/>
  <c r="D443" i="2"/>
  <c r="C443" i="2"/>
  <c r="B443" i="2"/>
  <c r="H442" i="2"/>
  <c r="G442" i="2"/>
  <c r="F442" i="2"/>
  <c r="E442" i="2"/>
  <c r="D442" i="2"/>
  <c r="C442" i="2"/>
  <c r="B442" i="2"/>
  <c r="H441" i="2"/>
  <c r="G441" i="2"/>
  <c r="F441" i="2"/>
  <c r="E441" i="2"/>
  <c r="D441" i="2"/>
  <c r="C441" i="2"/>
  <c r="B441" i="2"/>
  <c r="H440" i="2"/>
  <c r="G440" i="2"/>
  <c r="F440" i="2"/>
  <c r="E440" i="2"/>
  <c r="D440" i="2"/>
  <c r="C440" i="2"/>
  <c r="B440" i="2"/>
  <c r="H439" i="2"/>
  <c r="G439" i="2"/>
  <c r="F439" i="2"/>
  <c r="E439" i="2"/>
  <c r="D439" i="2"/>
  <c r="C439" i="2"/>
  <c r="B439" i="2"/>
  <c r="H438" i="2"/>
  <c r="G438" i="2"/>
  <c r="F438" i="2"/>
  <c r="E438" i="2"/>
  <c r="D438" i="2"/>
  <c r="C438" i="2"/>
  <c r="B438" i="2"/>
  <c r="H437" i="2"/>
  <c r="G437" i="2"/>
  <c r="F437" i="2"/>
  <c r="E437" i="2"/>
  <c r="D437" i="2"/>
  <c r="C437" i="2"/>
  <c r="B437" i="2"/>
  <c r="H436" i="2"/>
  <c r="G436" i="2"/>
  <c r="F436" i="2"/>
  <c r="E436" i="2"/>
  <c r="D436" i="2"/>
  <c r="C436" i="2"/>
  <c r="B436" i="2"/>
  <c r="H435" i="2"/>
  <c r="G435" i="2"/>
  <c r="F435" i="2"/>
  <c r="E435" i="2"/>
  <c r="D435" i="2"/>
  <c r="C435" i="2"/>
  <c r="B435" i="2"/>
  <c r="H427" i="2"/>
  <c r="H425" i="2"/>
  <c r="I416" i="2"/>
  <c r="H416" i="2"/>
  <c r="G416" i="2"/>
  <c r="F416" i="2"/>
  <c r="E416" i="2"/>
  <c r="D416" i="2"/>
  <c r="C416" i="2"/>
  <c r="B416" i="2"/>
  <c r="I415" i="2"/>
  <c r="H415" i="2"/>
  <c r="G415" i="2"/>
  <c r="F415" i="2"/>
  <c r="E415" i="2"/>
  <c r="D415" i="2"/>
  <c r="C415" i="2"/>
  <c r="B415" i="2"/>
  <c r="I414" i="2"/>
  <c r="H414" i="2"/>
  <c r="G414" i="2"/>
  <c r="F414" i="2"/>
  <c r="E414" i="2"/>
  <c r="D414" i="2"/>
  <c r="C414" i="2"/>
  <c r="B414" i="2"/>
  <c r="I413" i="2"/>
  <c r="H413" i="2"/>
  <c r="G413" i="2"/>
  <c r="F413" i="2"/>
  <c r="E413" i="2"/>
  <c r="D413" i="2"/>
  <c r="C413" i="2"/>
  <c r="B413" i="2"/>
  <c r="I412" i="2"/>
  <c r="H412" i="2"/>
  <c r="G412" i="2"/>
  <c r="F412" i="2"/>
  <c r="E412" i="2"/>
  <c r="D412" i="2"/>
  <c r="C412" i="2"/>
  <c r="B412" i="2"/>
  <c r="I411" i="2"/>
  <c r="H411" i="2"/>
  <c r="G411" i="2"/>
  <c r="F411" i="2"/>
  <c r="E411" i="2"/>
  <c r="D411" i="2"/>
  <c r="C411" i="2"/>
  <c r="B411" i="2"/>
  <c r="I410" i="2"/>
  <c r="H410" i="2"/>
  <c r="G410" i="2"/>
  <c r="F410" i="2"/>
  <c r="E410" i="2"/>
  <c r="D410" i="2"/>
  <c r="C410" i="2"/>
  <c r="B410" i="2"/>
  <c r="I409" i="2"/>
  <c r="H409" i="2"/>
  <c r="G409" i="2"/>
  <c r="F409" i="2"/>
  <c r="E409" i="2"/>
  <c r="D409" i="2"/>
  <c r="C409" i="2"/>
  <c r="B409" i="2"/>
  <c r="I408" i="2"/>
  <c r="H408" i="2"/>
  <c r="G408" i="2"/>
  <c r="F408" i="2"/>
  <c r="E408" i="2"/>
  <c r="D408" i="2"/>
  <c r="C408" i="2"/>
  <c r="B408" i="2"/>
  <c r="I407" i="2"/>
  <c r="H407" i="2"/>
  <c r="G407" i="2"/>
  <c r="F407" i="2"/>
  <c r="E407" i="2"/>
  <c r="D407" i="2"/>
  <c r="C407" i="2"/>
  <c r="B407" i="2"/>
  <c r="I406" i="2"/>
  <c r="H406" i="2"/>
  <c r="G406" i="2"/>
  <c r="F406" i="2"/>
  <c r="E406" i="2"/>
  <c r="D406" i="2"/>
  <c r="C406" i="2"/>
  <c r="B406" i="2"/>
  <c r="I405" i="2"/>
  <c r="H405" i="2"/>
  <c r="G405" i="2"/>
  <c r="F405" i="2"/>
  <c r="E405" i="2"/>
  <c r="D405" i="2"/>
  <c r="C405" i="2"/>
  <c r="B405" i="2"/>
  <c r="I404" i="2"/>
  <c r="H404" i="2"/>
  <c r="G404" i="2"/>
  <c r="F404" i="2"/>
  <c r="E404" i="2"/>
  <c r="D404" i="2"/>
  <c r="C404" i="2"/>
  <c r="B404" i="2"/>
  <c r="I403" i="2"/>
  <c r="H403" i="2"/>
  <c r="G403" i="2"/>
  <c r="F403" i="2"/>
  <c r="E403" i="2"/>
  <c r="D403" i="2"/>
  <c r="C403" i="2"/>
  <c r="B403" i="2"/>
  <c r="I402" i="2"/>
  <c r="H402" i="2"/>
  <c r="G402" i="2"/>
  <c r="F402" i="2"/>
  <c r="E402" i="2"/>
  <c r="D402" i="2"/>
  <c r="C402" i="2"/>
  <c r="B402" i="2"/>
  <c r="I401" i="2"/>
  <c r="H401" i="2"/>
  <c r="G401" i="2"/>
  <c r="F401" i="2"/>
  <c r="E401" i="2"/>
  <c r="D401" i="2"/>
  <c r="C401" i="2"/>
  <c r="B401" i="2"/>
  <c r="I400" i="2"/>
  <c r="H400" i="2"/>
  <c r="G400" i="2"/>
  <c r="F400" i="2"/>
  <c r="E400" i="2"/>
  <c r="D400" i="2"/>
  <c r="C400" i="2"/>
  <c r="B400" i="2"/>
  <c r="I399" i="2"/>
  <c r="H399" i="2"/>
  <c r="G399" i="2"/>
  <c r="F399" i="2"/>
  <c r="E399" i="2"/>
  <c r="D399" i="2"/>
  <c r="C399" i="2"/>
  <c r="B399" i="2"/>
  <c r="I398" i="2"/>
  <c r="H398" i="2"/>
  <c r="G398" i="2"/>
  <c r="F398" i="2"/>
  <c r="E398" i="2"/>
  <c r="D398" i="2"/>
  <c r="C398" i="2"/>
  <c r="B398" i="2"/>
  <c r="I397" i="2"/>
  <c r="H397" i="2"/>
  <c r="G397" i="2"/>
  <c r="F397" i="2"/>
  <c r="E397" i="2"/>
  <c r="D397" i="2"/>
  <c r="C397" i="2"/>
  <c r="B397" i="2"/>
  <c r="I396" i="2"/>
  <c r="H396" i="2"/>
  <c r="G396" i="2"/>
  <c r="F396" i="2"/>
  <c r="E396" i="2"/>
  <c r="D396" i="2"/>
  <c r="C396" i="2"/>
  <c r="B396" i="2"/>
  <c r="I395" i="2"/>
  <c r="H395" i="2"/>
  <c r="G395" i="2"/>
  <c r="F395" i="2"/>
  <c r="E395" i="2"/>
  <c r="D395" i="2"/>
  <c r="C395" i="2"/>
  <c r="B395" i="2"/>
  <c r="I394" i="2"/>
  <c r="I422" i="2" s="1"/>
  <c r="H394" i="2"/>
  <c r="H422" i="2" s="1"/>
  <c r="G394" i="2"/>
  <c r="G422" i="2" s="1"/>
  <c r="F394" i="2"/>
  <c r="F422" i="2" s="1"/>
  <c r="E394" i="2"/>
  <c r="E422" i="2" s="1"/>
  <c r="D394" i="2"/>
  <c r="D422" i="2" s="1"/>
  <c r="C394" i="2"/>
  <c r="C422" i="2" s="1"/>
  <c r="B394" i="2"/>
  <c r="B422" i="2" s="1"/>
  <c r="I393" i="2"/>
  <c r="H393" i="2"/>
  <c r="G393" i="2"/>
  <c r="F393" i="2"/>
  <c r="E393" i="2"/>
  <c r="D393" i="2"/>
  <c r="C393" i="2"/>
  <c r="B393" i="2"/>
  <c r="E373" i="2"/>
  <c r="E372" i="2"/>
  <c r="E371" i="2"/>
  <c r="E370" i="2"/>
  <c r="E369" i="2"/>
  <c r="E368" i="2"/>
  <c r="E367" i="2"/>
  <c r="E366" i="2"/>
  <c r="E365" i="2"/>
  <c r="E364" i="2"/>
  <c r="E363" i="2"/>
  <c r="E362" i="2"/>
  <c r="E361" i="2"/>
  <c r="E360" i="2"/>
  <c r="E359" i="2"/>
  <c r="E358" i="2"/>
  <c r="E357" i="2"/>
  <c r="E356" i="2"/>
  <c r="E355" i="2"/>
  <c r="E354" i="2"/>
  <c r="E353" i="2"/>
  <c r="E352" i="2"/>
  <c r="E351" i="2"/>
  <c r="E350" i="2"/>
  <c r="G278" i="2"/>
  <c r="F278" i="2"/>
  <c r="E278" i="2"/>
  <c r="D278" i="2"/>
  <c r="C278" i="2"/>
  <c r="B278" i="2"/>
  <c r="G277" i="2"/>
  <c r="F277" i="2"/>
  <c r="E277" i="2"/>
  <c r="D277" i="2"/>
  <c r="C277" i="2"/>
  <c r="B277" i="2"/>
  <c r="G276" i="2"/>
  <c r="F276" i="2"/>
  <c r="E276" i="2"/>
  <c r="D276" i="2"/>
  <c r="C276" i="2"/>
  <c r="B276" i="2"/>
  <c r="G275" i="2"/>
  <c r="F275" i="2"/>
  <c r="E275" i="2"/>
  <c r="D275" i="2"/>
  <c r="C275" i="2"/>
  <c r="B275" i="2"/>
  <c r="G274" i="2"/>
  <c r="F274" i="2"/>
  <c r="E274" i="2"/>
  <c r="D274" i="2"/>
  <c r="C274" i="2"/>
  <c r="B274" i="2"/>
  <c r="G273" i="2"/>
  <c r="F273" i="2"/>
  <c r="E273" i="2"/>
  <c r="D273" i="2"/>
  <c r="C273" i="2"/>
  <c r="B273" i="2"/>
  <c r="G272" i="2"/>
  <c r="F272" i="2"/>
  <c r="E272" i="2"/>
  <c r="D272" i="2"/>
  <c r="C272" i="2"/>
  <c r="B272" i="2"/>
  <c r="G271" i="2"/>
  <c r="F271" i="2"/>
  <c r="E271" i="2"/>
  <c r="D271" i="2"/>
  <c r="C271" i="2"/>
  <c r="B271" i="2"/>
  <c r="G270" i="2"/>
  <c r="F270" i="2"/>
  <c r="E270" i="2"/>
  <c r="D270" i="2"/>
  <c r="C270" i="2"/>
  <c r="B270" i="2"/>
  <c r="G269" i="2"/>
  <c r="F269" i="2"/>
  <c r="E269" i="2"/>
  <c r="D269" i="2"/>
  <c r="C269" i="2"/>
  <c r="B269" i="2"/>
  <c r="G268" i="2"/>
  <c r="F268" i="2"/>
  <c r="E268" i="2"/>
  <c r="D268" i="2"/>
  <c r="C268" i="2"/>
  <c r="B268" i="2"/>
  <c r="G267" i="2"/>
  <c r="F267" i="2"/>
  <c r="E267" i="2"/>
  <c r="D267" i="2"/>
  <c r="C267" i="2"/>
  <c r="B267" i="2"/>
  <c r="G266" i="2"/>
  <c r="F266" i="2"/>
  <c r="E266" i="2"/>
  <c r="D266" i="2"/>
  <c r="C266" i="2"/>
  <c r="B266" i="2"/>
  <c r="G265" i="2"/>
  <c r="F265" i="2"/>
  <c r="E265" i="2"/>
  <c r="D265" i="2"/>
  <c r="C265" i="2"/>
  <c r="B265" i="2"/>
  <c r="G264" i="2"/>
  <c r="F264" i="2"/>
  <c r="E264" i="2"/>
  <c r="D264" i="2"/>
  <c r="C264" i="2"/>
  <c r="B264" i="2"/>
  <c r="G263" i="2"/>
  <c r="F263" i="2"/>
  <c r="E263" i="2"/>
  <c r="D263" i="2"/>
  <c r="C263" i="2"/>
  <c r="B263" i="2"/>
  <c r="G262" i="2"/>
  <c r="F262" i="2"/>
  <c r="E262" i="2"/>
  <c r="D262" i="2"/>
  <c r="C262" i="2"/>
  <c r="B262" i="2"/>
  <c r="G261" i="2"/>
  <c r="F261" i="2"/>
  <c r="E261" i="2"/>
  <c r="D261" i="2"/>
  <c r="C261" i="2"/>
  <c r="B261" i="2"/>
  <c r="G260" i="2"/>
  <c r="F260" i="2"/>
  <c r="E260" i="2"/>
  <c r="D260" i="2"/>
  <c r="C260" i="2"/>
  <c r="B260" i="2"/>
  <c r="G259" i="2"/>
  <c r="F259" i="2"/>
  <c r="E259" i="2"/>
  <c r="D259" i="2"/>
  <c r="C259" i="2"/>
  <c r="B259" i="2"/>
  <c r="G258" i="2"/>
  <c r="F258" i="2"/>
  <c r="E258" i="2"/>
  <c r="D258" i="2"/>
  <c r="C258" i="2"/>
  <c r="B258" i="2"/>
  <c r="G257" i="2"/>
  <c r="F257" i="2"/>
  <c r="E257" i="2"/>
  <c r="D257" i="2"/>
  <c r="C257" i="2"/>
  <c r="B257" i="2"/>
  <c r="G256" i="2"/>
  <c r="F256" i="2"/>
  <c r="E256" i="2"/>
  <c r="D256" i="2"/>
  <c r="C256" i="2"/>
  <c r="B256" i="2"/>
  <c r="G255" i="2"/>
  <c r="F255" i="2"/>
  <c r="E255" i="2"/>
  <c r="D255" i="2"/>
  <c r="C255" i="2"/>
  <c r="B255" i="2"/>
  <c r="E248" i="2"/>
  <c r="E247" i="2"/>
  <c r="E246" i="2"/>
  <c r="E245" i="2"/>
  <c r="E244" i="2"/>
  <c r="E243" i="2"/>
  <c r="E234" i="2"/>
  <c r="E233" i="2"/>
  <c r="E232" i="2"/>
  <c r="E231" i="2"/>
  <c r="E230" i="2"/>
  <c r="E229" i="2"/>
  <c r="E224" i="2"/>
  <c r="E223" i="2"/>
  <c r="E222" i="2"/>
  <c r="E221" i="2"/>
  <c r="E220" i="2"/>
  <c r="E219" i="2"/>
  <c r="E213" i="2"/>
  <c r="E212" i="2"/>
  <c r="E211" i="2"/>
  <c r="E210" i="2"/>
  <c r="E209" i="2"/>
  <c r="E208" i="2"/>
  <c r="E203" i="2"/>
  <c r="E202" i="2"/>
  <c r="E201" i="2"/>
  <c r="E200" i="2"/>
  <c r="E199" i="2"/>
  <c r="E198" i="2"/>
  <c r="E193" i="2"/>
  <c r="E192" i="2"/>
  <c r="E191" i="2"/>
  <c r="E190" i="2"/>
  <c r="E189" i="2"/>
  <c r="E188" i="2"/>
  <c r="E183" i="2"/>
  <c r="E182" i="2"/>
  <c r="E181" i="2"/>
  <c r="E180" i="2"/>
  <c r="E179" i="2"/>
  <c r="E178" i="2"/>
  <c r="E173" i="2"/>
  <c r="E172" i="2"/>
  <c r="E171" i="2"/>
  <c r="E170" i="2"/>
  <c r="E169" i="2"/>
  <c r="E168" i="2"/>
  <c r="E163" i="2"/>
  <c r="E162" i="2"/>
  <c r="E161" i="2"/>
  <c r="E160" i="2"/>
  <c r="E159" i="2"/>
  <c r="E158" i="2"/>
  <c r="G153" i="2"/>
  <c r="F153" i="2"/>
  <c r="E153" i="2"/>
  <c r="D153" i="2"/>
  <c r="C153" i="2"/>
  <c r="B153" i="2"/>
  <c r="G140" i="2"/>
  <c r="F140" i="2"/>
  <c r="E140" i="2"/>
  <c r="D140" i="2"/>
  <c r="C140" i="2"/>
  <c r="B140" i="2"/>
  <c r="G135" i="2"/>
  <c r="F135" i="2"/>
  <c r="E135" i="2"/>
  <c r="D135" i="2"/>
  <c r="C135" i="2"/>
  <c r="B135" i="2"/>
  <c r="G126" i="2"/>
  <c r="F126" i="2"/>
  <c r="E126" i="2"/>
  <c r="D126" i="2"/>
  <c r="C126" i="2"/>
  <c r="B126" i="2"/>
  <c r="F108" i="2"/>
  <c r="E108" i="2"/>
  <c r="D108" i="2"/>
  <c r="F107" i="2"/>
  <c r="E107" i="2"/>
  <c r="D107" i="2"/>
  <c r="F106" i="2"/>
  <c r="E106" i="2"/>
  <c r="D106" i="2"/>
  <c r="F105" i="2"/>
  <c r="E105" i="2"/>
  <c r="D105" i="2"/>
  <c r="F104" i="2"/>
  <c r="E104" i="2"/>
  <c r="D104" i="2"/>
  <c r="F103" i="2"/>
  <c r="E103" i="2"/>
  <c r="D103" i="2"/>
  <c r="F102" i="2"/>
  <c r="E102" i="2"/>
  <c r="D102" i="2"/>
  <c r="F101" i="2"/>
  <c r="E101" i="2"/>
  <c r="D101" i="2"/>
  <c r="F100" i="2"/>
  <c r="E100" i="2"/>
  <c r="D100" i="2"/>
  <c r="F99" i="2"/>
  <c r="E99" i="2"/>
  <c r="D99" i="2"/>
  <c r="F98" i="2"/>
  <c r="E98" i="2"/>
  <c r="D98" i="2"/>
  <c r="F97" i="2"/>
  <c r="E97" i="2"/>
  <c r="D97" i="2"/>
  <c r="F96" i="2"/>
  <c r="E96" i="2"/>
  <c r="D96" i="2"/>
  <c r="F95" i="2"/>
  <c r="E95" i="2"/>
  <c r="D95" i="2"/>
  <c r="F94" i="2"/>
  <c r="E94" i="2"/>
  <c r="D94" i="2"/>
  <c r="F93" i="2"/>
  <c r="E93" i="2"/>
  <c r="D93" i="2"/>
  <c r="F92" i="2"/>
  <c r="E92" i="2"/>
  <c r="D92" i="2"/>
  <c r="F91" i="2"/>
  <c r="E91" i="2"/>
  <c r="D91" i="2"/>
  <c r="F90" i="2"/>
  <c r="E90" i="2"/>
  <c r="D90" i="2"/>
  <c r="F89" i="2"/>
  <c r="E89" i="2"/>
  <c r="D89" i="2"/>
  <c r="F88" i="2"/>
  <c r="E88" i="2"/>
  <c r="D88" i="2"/>
  <c r="F87" i="2"/>
  <c r="E87" i="2"/>
  <c r="D87" i="2"/>
  <c r="F86" i="2"/>
  <c r="E86" i="2"/>
  <c r="D86" i="2"/>
  <c r="F85" i="2"/>
  <c r="E85" i="2"/>
  <c r="D85" i="2"/>
  <c r="H79" i="2"/>
  <c r="E77" i="2"/>
  <c r="D77" i="2"/>
  <c r="E76" i="2"/>
  <c r="D76" i="2"/>
  <c r="E75" i="2"/>
  <c r="D75" i="2"/>
  <c r="E74" i="2"/>
  <c r="D74" i="2"/>
  <c r="E73" i="2"/>
  <c r="D73" i="2"/>
  <c r="E72" i="2"/>
  <c r="D72" i="2"/>
  <c r="E71" i="2"/>
  <c r="D71" i="2"/>
  <c r="E70" i="2"/>
  <c r="D70" i="2"/>
  <c r="E69" i="2"/>
  <c r="D69" i="2"/>
  <c r="E68" i="2"/>
  <c r="D68" i="2"/>
  <c r="E67" i="2"/>
  <c r="D67" i="2"/>
  <c r="E66" i="2"/>
  <c r="D66" i="2"/>
  <c r="E65" i="2"/>
  <c r="D65" i="2"/>
  <c r="E64" i="2"/>
  <c r="D64" i="2"/>
  <c r="E63" i="2"/>
  <c r="D63" i="2"/>
  <c r="E62" i="2"/>
  <c r="D62" i="2"/>
  <c r="E61" i="2"/>
  <c r="D61" i="2"/>
  <c r="E60" i="2"/>
  <c r="D60" i="2"/>
  <c r="E59" i="2"/>
  <c r="D59" i="2"/>
  <c r="E58" i="2"/>
  <c r="D58" i="2"/>
  <c r="E57" i="2"/>
  <c r="D57" i="2"/>
  <c r="E56" i="2"/>
  <c r="D56" i="2"/>
  <c r="E55" i="2"/>
  <c r="D55" i="2"/>
  <c r="E54" i="2"/>
  <c r="D54" i="2"/>
  <c r="E53" i="2"/>
  <c r="D53" i="2"/>
  <c r="E52" i="2"/>
  <c r="D52" i="2"/>
  <c r="E51" i="2"/>
  <c r="D51" i="2"/>
  <c r="E50" i="2"/>
  <c r="D50" i="2"/>
  <c r="E49" i="2"/>
  <c r="D49" i="2"/>
  <c r="E48" i="2"/>
  <c r="D48" i="2"/>
  <c r="E47" i="2"/>
  <c r="D47" i="2"/>
  <c r="E46" i="2"/>
  <c r="D46" i="2"/>
  <c r="E45" i="2"/>
  <c r="D45" i="2"/>
  <c r="E44" i="2"/>
  <c r="D44" i="2"/>
  <c r="E43" i="2"/>
  <c r="D43" i="2"/>
  <c r="E42" i="2"/>
  <c r="D42" i="2"/>
  <c r="E41" i="2"/>
  <c r="D41" i="2"/>
  <c r="E40" i="2"/>
  <c r="D40" i="2"/>
  <c r="E39" i="2"/>
  <c r="D39" i="2"/>
  <c r="E38" i="2"/>
  <c r="D38" i="2"/>
  <c r="E37" i="2"/>
  <c r="D37" i="2"/>
  <c r="E36" i="2"/>
  <c r="D36" i="2"/>
  <c r="E35" i="2"/>
  <c r="D35" i="2"/>
  <c r="E34" i="2"/>
  <c r="D34" i="2"/>
  <c r="E33" i="2"/>
  <c r="D33" i="2"/>
  <c r="E32" i="2"/>
  <c r="D32" i="2"/>
  <c r="C32" i="2"/>
  <c r="C33" i="2" s="1"/>
  <c r="C34" i="2" s="1"/>
  <c r="C35" i="2" s="1"/>
  <c r="C36" i="2" s="1"/>
  <c r="C37" i="2" s="1"/>
  <c r="C38" i="2" s="1"/>
  <c r="C39" i="2" s="1"/>
  <c r="C40" i="2" s="1"/>
  <c r="C41" i="2" s="1"/>
  <c r="C42" i="2" s="1"/>
  <c r="C43" i="2" s="1"/>
  <c r="C44" i="2" s="1"/>
  <c r="C45" i="2" s="1"/>
  <c r="C46" i="2" s="1"/>
  <c r="C47" i="2" s="1"/>
  <c r="C48" i="2" s="1"/>
  <c r="C49" i="2" s="1"/>
  <c r="C50" i="2" s="1"/>
  <c r="C51" i="2" s="1"/>
  <c r="C52" i="2" s="1"/>
  <c r="C53" i="2" s="1"/>
  <c r="C54" i="2" s="1"/>
  <c r="C55" i="2" s="1"/>
  <c r="C56" i="2" s="1"/>
  <c r="C57" i="2" s="1"/>
  <c r="C58" i="2" s="1"/>
  <c r="C59" i="2" s="1"/>
  <c r="C60" i="2" s="1"/>
  <c r="C61" i="2" s="1"/>
  <c r="C62" i="2" s="1"/>
  <c r="C63" i="2" s="1"/>
  <c r="C64" i="2" s="1"/>
  <c r="C65" i="2" s="1"/>
  <c r="C66" i="2" s="1"/>
  <c r="C67" i="2" s="1"/>
  <c r="C68" i="2" s="1"/>
  <c r="C69" i="2" s="1"/>
  <c r="C70" i="2" s="1"/>
  <c r="C71" i="2" s="1"/>
  <c r="C72" i="2" s="1"/>
  <c r="C73" i="2" s="1"/>
  <c r="C74" i="2" s="1"/>
  <c r="C75" i="2" s="1"/>
  <c r="C76" i="2" s="1"/>
  <c r="C77" i="2" s="1"/>
  <c r="E31" i="2"/>
  <c r="D31" i="2"/>
  <c r="C31" i="2"/>
  <c r="E30" i="2"/>
  <c r="D30" i="2"/>
  <c r="E29" i="2"/>
  <c r="D29" i="2"/>
  <c r="E28" i="2"/>
  <c r="D28" i="2"/>
  <c r="E27" i="2"/>
  <c r="D27" i="2"/>
  <c r="E26" i="2"/>
  <c r="D26" i="2"/>
  <c r="G19" i="2"/>
  <c r="F19" i="2"/>
  <c r="E19" i="2"/>
  <c r="D19" i="2"/>
  <c r="G18" i="2"/>
  <c r="F18" i="2"/>
  <c r="E18" i="2"/>
  <c r="D18" i="2"/>
  <c r="G17" i="2"/>
  <c r="F17" i="2"/>
  <c r="E17" i="2"/>
  <c r="D17" i="2"/>
  <c r="H12" i="2"/>
  <c r="F12" i="2"/>
  <c r="E12" i="2"/>
  <c r="D12" i="2"/>
  <c r="C12" i="2"/>
  <c r="B12" i="2"/>
  <c r="H11" i="2"/>
  <c r="G11" i="2"/>
  <c r="F11" i="2"/>
  <c r="E11" i="2"/>
  <c r="D11" i="2"/>
  <c r="C11" i="2"/>
  <c r="B11" i="2"/>
  <c r="H10" i="2"/>
  <c r="G10" i="2"/>
  <c r="F10" i="2"/>
  <c r="E10" i="2"/>
  <c r="D10" i="2"/>
  <c r="C10" i="2"/>
  <c r="B10" i="2"/>
  <c r="A10" i="2" a="1"/>
  <c r="A10" i="2" s="1"/>
  <c r="H6" i="2"/>
  <c r="B2" i="2"/>
  <c r="C83" i="2" s="1"/>
  <c r="C24" i="2" l="1"/>
  <c r="D348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<sst xmlns="http://schemas.openxmlformats.org/spreadsheetml/2006/main" count="1303" uniqueCount="430">
  <si>
    <t>OPERATORI I SISTEMIT TE TRANSMETIMIT</t>
  </si>
  <si>
    <t>Referuar Vendimit Nr.118, Datë 27.07.2017 Mbi Miratimin e Rregullave për publikimin e të Dhënave Bazë të Tregut  të Energjisë Elektrike</t>
  </si>
  <si>
    <t>Neni 3.1</t>
  </si>
  <si>
    <t>Ngarkesa aktuale totale per BZ</t>
  </si>
  <si>
    <t>N/a**</t>
  </si>
  <si>
    <t>Neni 3.2</t>
  </si>
  <si>
    <t>Parashikimi D-1 i ngarkeses totale per BZ</t>
  </si>
  <si>
    <t>MWh</t>
  </si>
  <si>
    <t>Neni 3.3</t>
  </si>
  <si>
    <t>Parashikimi W-1 i ngarkeses totale per BZ</t>
  </si>
  <si>
    <t>Data</t>
  </si>
  <si>
    <t>Min (MW)</t>
  </si>
  <si>
    <t>Max (MW)</t>
  </si>
  <si>
    <t>Neni 3.4</t>
  </si>
  <si>
    <t>Parashikimi M-1 i ngarkeses totale per BZ</t>
  </si>
  <si>
    <t xml:space="preserve">Java </t>
  </si>
  <si>
    <t>Neni 3.5</t>
  </si>
  <si>
    <t>Parashikimi Y-1 i ngarkeses totale per BZ</t>
  </si>
  <si>
    <t>Java</t>
  </si>
  <si>
    <t>Neni 3.8</t>
  </si>
  <si>
    <t>Zona e parashikimit Y-1</t>
  </si>
  <si>
    <t>Realizimi per diten D+1</t>
  </si>
  <si>
    <t>Ora</t>
  </si>
  <si>
    <t>Prodhimi</t>
  </si>
  <si>
    <t>Shkembimi</t>
  </si>
  <si>
    <t>Ngarkesa</t>
  </si>
  <si>
    <t>Neni 4.1, 4.2</t>
  </si>
  <si>
    <t xml:space="preserve">Planifikimi i padisponueshmerise se elementeve ne rrjetin e transmetimit </t>
  </si>
  <si>
    <t>Elementi</t>
  </si>
  <si>
    <t>Fillimi</t>
  </si>
  <si>
    <t>Perfundimi</t>
  </si>
  <si>
    <t>Vendndodhja</t>
  </si>
  <si>
    <t>Impakti ne kapacitetin kufitar</t>
  </si>
  <si>
    <t>Arsyeja</t>
  </si>
  <si>
    <t>Remont</t>
  </si>
  <si>
    <t>Neni 4.3</t>
  </si>
  <si>
    <t>Ndryshimi i disponueshmeris aktuale e linjave</t>
  </si>
  <si>
    <t>Vendndoshja</t>
  </si>
  <si>
    <t>N/a</t>
  </si>
  <si>
    <t>Neni 3.6</t>
  </si>
  <si>
    <t xml:space="preserve">Planifikimi i padisponueshmerise per njesite konsumatore </t>
  </si>
  <si>
    <t>Neni 3.7</t>
  </si>
  <si>
    <t xml:space="preserve">Padisponueshmeria aktuale e njesive konsumatore </t>
  </si>
  <si>
    <t>Neni 5.5</t>
  </si>
  <si>
    <t xml:space="preserve">Planifikimi i padisponueshmerise per njesite gjeneruese </t>
  </si>
  <si>
    <t>Kapaciteti I instaluar(MWh)</t>
  </si>
  <si>
    <t>Lloji gjenerimit</t>
  </si>
  <si>
    <t>Periudha</t>
  </si>
  <si>
    <t>Neni 5.6</t>
  </si>
  <si>
    <t xml:space="preserve">Padisponueshmeria aktuale e njesive gjeneruese </t>
  </si>
  <si>
    <t>Neni 5.7</t>
  </si>
  <si>
    <t xml:space="preserve">Planifikimi i padisponueshmerise te njesive prodhuese </t>
  </si>
  <si>
    <t>Agregati Nr.1</t>
  </si>
  <si>
    <t>Fierze</t>
  </si>
  <si>
    <t>Hidro</t>
  </si>
  <si>
    <t>Agregati Nr.2</t>
  </si>
  <si>
    <t>Koman</t>
  </si>
  <si>
    <t>Neni 5.8</t>
  </si>
  <si>
    <t>Padisponueshmeria aktuale e njesive prodhuese</t>
  </si>
  <si>
    <t>Neni 4.4</t>
  </si>
  <si>
    <t xml:space="preserve">Parashikimi vjetor i kapacitetit nderkufitar </t>
  </si>
  <si>
    <t>Zona 1</t>
  </si>
  <si>
    <t>Zona 2</t>
  </si>
  <si>
    <t xml:space="preserve">NTC(MW) </t>
  </si>
  <si>
    <t>AL</t>
  </si>
  <si>
    <t>KS</t>
  </si>
  <si>
    <t>GR</t>
  </si>
  <si>
    <t>ME</t>
  </si>
  <si>
    <t xml:space="preserve">Parashikimi mujor i kapacitetit nderkufitar </t>
  </si>
  <si>
    <t>NTC(MW)</t>
  </si>
  <si>
    <t xml:space="preserve">Parashikimi javor i kapacitetit nderkufitar  </t>
  </si>
  <si>
    <t xml:space="preserve">Kapaciteti vjetor nderkufitar i ofruar </t>
  </si>
  <si>
    <t>Kapaciteti mujor nderkufitar i ofruar</t>
  </si>
  <si>
    <t>Kapaciteti javor nderkufitar i ofruar</t>
  </si>
  <si>
    <t>Parashikimi D-1 i kapacitetit nderkufitar (NTC)</t>
  </si>
  <si>
    <t xml:space="preserve">Kapaciteti D-1 nderkufitar i ofruar (metoda alokimit NTC) </t>
  </si>
  <si>
    <t>Kapaciteti D-1 nderkufitar i ofruar (Metoda alokimit FB)</t>
  </si>
  <si>
    <t>N/a*</t>
  </si>
  <si>
    <t>Kapacitet te tjera te ofruara (sezonale, fundjavave, , etj.)</t>
  </si>
  <si>
    <t xml:space="preserve">Kapaciteti Intraday nderkufitar i ofruar ( alokimi NTC) </t>
  </si>
  <si>
    <t>Kapaciteti Intraday nderkufitar i ofruar ( alokimi FB)</t>
  </si>
  <si>
    <t>Neni 4.12</t>
  </si>
  <si>
    <t>Flukset fizike ne linjat e interkonjeksionit D+1</t>
  </si>
  <si>
    <t xml:space="preserve"> Bistrice-Myrtos</t>
  </si>
  <si>
    <t xml:space="preserve"> FIERZE-PRIZREN</t>
  </si>
  <si>
    <t>KOPLIK-PODGORICA</t>
  </si>
  <si>
    <t>KOMAN-KOSOVA</t>
  </si>
  <si>
    <t>TIRANA2-PODGORICE</t>
  </si>
  <si>
    <t>ZEMBLAK-KARDIA</t>
  </si>
  <si>
    <t>Neni 4.6</t>
  </si>
  <si>
    <t>Raport vjetor per elementet kritik te cilet limitojne kapacitetin e ofruar</t>
  </si>
  <si>
    <t>Tipi</t>
  </si>
  <si>
    <t>Tensioni</t>
  </si>
  <si>
    <t>Tirana 2 - Podgorica2</t>
  </si>
  <si>
    <t>Linje</t>
  </si>
  <si>
    <t>400 kV</t>
  </si>
  <si>
    <t>Zemblak - Kardia</t>
  </si>
  <si>
    <t>Koman - Kosova B</t>
  </si>
  <si>
    <t>Koplik - Podgorica1</t>
  </si>
  <si>
    <t>220 kV</t>
  </si>
  <si>
    <t>Fierze - Prizren</t>
  </si>
  <si>
    <t>Neni 4.13</t>
  </si>
  <si>
    <t>Menaxhimi kongjestjoneve - redispecerimi</t>
  </si>
  <si>
    <t>Neni 4.14</t>
  </si>
  <si>
    <t>Tregetimi nderkufitar - Countertrading</t>
  </si>
  <si>
    <t>Neni 4.17</t>
  </si>
  <si>
    <t xml:space="preserve">Raporti menaxhimit te kongjestioneve </t>
  </si>
  <si>
    <t>Neni 5.1, 5.2</t>
  </si>
  <si>
    <t xml:space="preserve">Kapaciteti i instaluar i gjenerimit </t>
  </si>
  <si>
    <t>Centrali</t>
  </si>
  <si>
    <t>Kapaciteti instaluar MW</t>
  </si>
  <si>
    <t>Zona e ofertimit</t>
  </si>
  <si>
    <t xml:space="preserve"> Fierza</t>
  </si>
  <si>
    <t>Hydro</t>
  </si>
  <si>
    <t xml:space="preserve"> Komani</t>
  </si>
  <si>
    <t xml:space="preserve"> V.Dejës</t>
  </si>
  <si>
    <t xml:space="preserve"> Peshqesh</t>
  </si>
  <si>
    <t xml:space="preserve"> Fang</t>
  </si>
  <si>
    <t xml:space="preserve"> Moglica</t>
  </si>
  <si>
    <t xml:space="preserve"> TPP Vlora</t>
  </si>
  <si>
    <t xml:space="preserve"> Ashta1,2</t>
  </si>
  <si>
    <t xml:space="preserve"> Banja</t>
  </si>
  <si>
    <t xml:space="preserve"> Ulza</t>
  </si>
  <si>
    <t xml:space="preserve"> Shkopeti</t>
  </si>
  <si>
    <t xml:space="preserve"> Bistrica1,2</t>
  </si>
  <si>
    <t xml:space="preserve"> Slabinja</t>
  </si>
  <si>
    <t xml:space="preserve"> Bishnica</t>
  </si>
  <si>
    <t xml:space="preserve"> Dardha+Truen</t>
  </si>
  <si>
    <t xml:space="preserve"> Lapaj</t>
  </si>
  <si>
    <t xml:space="preserve"> Lura</t>
  </si>
  <si>
    <t xml:space="preserve"> Lengarica</t>
  </si>
  <si>
    <t xml:space="preserve"> Bele1,2</t>
  </si>
  <si>
    <t xml:space="preserve"> Cerruja</t>
  </si>
  <si>
    <t xml:space="preserve"> Gjorice</t>
  </si>
  <si>
    <t xml:space="preserve"> Rrapuni</t>
  </si>
  <si>
    <t xml:space="preserve"> Rrapuni 3,4</t>
  </si>
  <si>
    <t xml:space="preserve"> Ternova</t>
  </si>
  <si>
    <t xml:space="preserve"> Malla</t>
  </si>
  <si>
    <t xml:space="preserve"> Prelle</t>
  </si>
  <si>
    <t xml:space="preserve"> Lumezi</t>
  </si>
  <si>
    <t xml:space="preserve"> Cemerica</t>
  </si>
  <si>
    <t xml:space="preserve"> Slabinja 2D</t>
  </si>
  <si>
    <t xml:space="preserve"> Shpella Poshte</t>
  </si>
  <si>
    <t xml:space="preserve"> Denas</t>
  </si>
  <si>
    <t xml:space="preserve"> Llenga</t>
  </si>
  <si>
    <t xml:space="preserve"> Germani</t>
  </si>
  <si>
    <t xml:space="preserve"> Seta</t>
  </si>
  <si>
    <t xml:space="preserve"> Lashkiza</t>
  </si>
  <si>
    <t xml:space="preserve"> Darsi</t>
  </si>
  <si>
    <t xml:space="preserve"> Slabinja 2E</t>
  </si>
  <si>
    <t xml:space="preserve"> Slabinja 2C</t>
  </si>
  <si>
    <t xml:space="preserve"> Egnatia</t>
  </si>
  <si>
    <t>Neni 5.3</t>
  </si>
  <si>
    <t xml:space="preserve">Planifikimi I gjenerimit per D-1 </t>
  </si>
  <si>
    <t>Skedulimi MW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</si>
  <si>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</si>
  <si>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</si>
  <si>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</si>
  <si>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</si>
  <si>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</si>
  <si>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</si>
  <si>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</si>
  <si>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</si>
  <si>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</si>
  <si>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</si>
  <si>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</si>
  <si>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</si>
  <si>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</si>
  <si>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</si>
  <si>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</si>
  <si>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</si>
  <si>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</si>
  <si>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</si>
  <si>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</si>
  <si>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</si>
  <si>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</si>
  <si>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</si>
  <si>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</si>
  <si>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23:00 - 00:00</t>
  </si>
  <si>
    <t>Neni 14.1b, 14.2 b</t>
  </si>
  <si>
    <t xml:space="preserve">Kapaciteti i instaluar per njesi prodhuese </t>
  </si>
  <si>
    <t>Njesia</t>
  </si>
  <si>
    <t>Lugina e lumit Drin</t>
  </si>
  <si>
    <t>Neni 5.4</t>
  </si>
  <si>
    <t>Parashikimi gjenerimit D-1 per centralet me ere dhe diell</t>
  </si>
  <si>
    <t>Neni 5.9</t>
  </si>
  <si>
    <t>Gjenerimi aktual per cdo njesi D+1</t>
  </si>
  <si>
    <t>Fierze 1</t>
  </si>
  <si>
    <t>Fierze 2</t>
  </si>
  <si>
    <t>Fierze 3</t>
  </si>
  <si>
    <t>Fierze 4</t>
  </si>
  <si>
    <t>Koman 1</t>
  </si>
  <si>
    <t>Koman 2</t>
  </si>
  <si>
    <t>Koman 3</t>
  </si>
  <si>
    <t>Koman 4</t>
  </si>
  <si>
    <t>Neni 5.10</t>
  </si>
  <si>
    <t xml:space="preserve">Njesite gjeneruese te mbledhura per cdo tip </t>
  </si>
  <si>
    <t xml:space="preserve"> </t>
  </si>
  <si>
    <t>TOT</t>
  </si>
  <si>
    <t>Neni 5.11</t>
  </si>
  <si>
    <t xml:space="preserve">Gjenerimi aktual i centraleve te eres dhe centaleve solar </t>
  </si>
  <si>
    <t>Neni 5.12</t>
  </si>
  <si>
    <t>Rezerva energjitike</t>
  </si>
  <si>
    <t>Sasia e kërkuar e rezervave të fuqisë active per javen ne avance</t>
  </si>
  <si>
    <t>aFRR+</t>
  </si>
  <si>
    <t>aFRR-</t>
  </si>
  <si>
    <t>mFRR+</t>
  </si>
  <si>
    <t>mFRR-</t>
  </si>
  <si>
    <t>RR+</t>
  </si>
  <si>
    <t>RR-</t>
  </si>
  <si>
    <t>Total-</t>
  </si>
  <si>
    <t>Mesatare</t>
  </si>
  <si>
    <t>Alokimi i përgjegjësive të përdoruesve të rëndësishëm të rrjetit, lidhur me testimin e pajtueshmërisë dhe monitorimin</t>
  </si>
  <si>
    <t xml:space="preserve"> Parametrat e përcaktimit të kualitetit të frekuencës</t>
  </si>
  <si>
    <t>+/- 200</t>
  </si>
  <si>
    <t>mHZ</t>
  </si>
  <si>
    <t xml:space="preserve"> Parametrat target të kualitetit të frekuencës</t>
  </si>
  <si>
    <t>Metodologjia e përdorur për të përcaktuar rrezikun e shterimit të rezervës FCR</t>
  </si>
  <si>
    <t>Informacioni mbi Strukturën e Kontrollit Fuqi-Frekuencë</t>
  </si>
  <si>
    <t>Referuar Rregullave te Tregut Shqiptar te Energjise Elektrike</t>
  </si>
  <si>
    <t>Neni XVI.5. iii. iv.</t>
  </si>
  <si>
    <t>Parashikim i javës në avancë për ngarkesen dhe humbjet e pritshme orare</t>
  </si>
  <si>
    <t>Ngarkesa (MWh)</t>
  </si>
  <si>
    <t>Humbje (MWh)</t>
  </si>
  <si>
    <t>Neni XVI.8, iv.</t>
  </si>
  <si>
    <t xml:space="preserve"> Kërkesa maksimale e pritshme dhe kërkesa mesatare orare në  MWh</t>
  </si>
  <si>
    <t>Muaji</t>
  </si>
  <si>
    <t>Ngarkesa Mes.</t>
  </si>
  <si>
    <t>Ngarkesa Max</t>
  </si>
  <si>
    <t>Janar</t>
  </si>
  <si>
    <t>Shkurt</t>
  </si>
  <si>
    <t>Mars</t>
  </si>
  <si>
    <t>Prill</t>
  </si>
  <si>
    <t>Maj</t>
  </si>
  <si>
    <t>Qershor</t>
  </si>
  <si>
    <t>Korrik</t>
  </si>
  <si>
    <t>Gusht</t>
  </si>
  <si>
    <t>Shtator</t>
  </si>
  <si>
    <t>Tetor</t>
  </si>
  <si>
    <t>Nentor</t>
  </si>
  <si>
    <t>Dhjetor</t>
  </si>
  <si>
    <t>Neni XVI.8, v.</t>
  </si>
  <si>
    <t xml:space="preserve"> Vlerësimet e humbjeve në sistemin e transmetimit në MWh në bazë javore</t>
  </si>
  <si>
    <t>Neni XVI.8, vi.</t>
  </si>
  <si>
    <t xml:space="preserve"> Vlerësimet e kufizimeve te paparashikuara në sistem në GWh në bazë javore</t>
  </si>
  <si>
    <t>Nr.</t>
  </si>
  <si>
    <t>Nenstacioni</t>
  </si>
  <si>
    <t>Neni XVI.8, vii.</t>
  </si>
  <si>
    <t xml:space="preserve"> Detaje mbi çdo situatë të parashikuar kur dhe ku do të kufizohet furnizimi </t>
  </si>
  <si>
    <t>*Nuk aplikohet</t>
  </si>
  <si>
    <t>**Eshte duke u punuar dhe do te publikohet se shpejti</t>
  </si>
  <si>
    <t>Albania Transmission System Operator</t>
  </si>
  <si>
    <t>Refering to decision Nr.118, Date 27.07.2017</t>
  </si>
  <si>
    <t>Art. 3.1</t>
  </si>
  <si>
    <t>Actual total load per BZ</t>
  </si>
  <si>
    <t>Art. 3.2</t>
  </si>
  <si>
    <t xml:space="preserve"> D-1 forecast of total load  per BZ</t>
  </si>
  <si>
    <t>Art. 3.3</t>
  </si>
  <si>
    <t>W-1 forecast of total load  per BZ</t>
  </si>
  <si>
    <t>Date</t>
  </si>
  <si>
    <t>Art. 3.4</t>
  </si>
  <si>
    <t>M-1 forecast of total load  per BZ</t>
  </si>
  <si>
    <t>Week</t>
  </si>
  <si>
    <t>Art. 3.5</t>
  </si>
  <si>
    <t>Art. 3.8</t>
  </si>
  <si>
    <t>Forecast Margin Y-1</t>
  </si>
  <si>
    <t>Accounting D+1</t>
  </si>
  <si>
    <t>Hour</t>
  </si>
  <si>
    <t>Production</t>
  </si>
  <si>
    <t>Exchange</t>
  </si>
  <si>
    <t>Consumption</t>
  </si>
  <si>
    <t>Art. 4.1, 4.2</t>
  </si>
  <si>
    <t xml:space="preserve">Planned unavailability of elements in tranmsission network </t>
  </si>
  <si>
    <t>Element</t>
  </si>
  <si>
    <t>Start</t>
  </si>
  <si>
    <t>End</t>
  </si>
  <si>
    <t>Location</t>
  </si>
  <si>
    <t>NTC impact</t>
  </si>
  <si>
    <t>Reason</t>
  </si>
  <si>
    <t>Art. 4.3</t>
  </si>
  <si>
    <t>Changes in availability of lines</t>
  </si>
  <si>
    <t>Art. 3.6</t>
  </si>
  <si>
    <t>Planned unavailability of consuming units</t>
  </si>
  <si>
    <t>Art. 3.7</t>
  </si>
  <si>
    <t>Actual unavailability of consuming units</t>
  </si>
  <si>
    <t>Art. 5.5</t>
  </si>
  <si>
    <t>Planned unavailability of generating units</t>
  </si>
  <si>
    <t>Installed capacity (MWh)</t>
  </si>
  <si>
    <t>Generation Type</t>
  </si>
  <si>
    <t>Period</t>
  </si>
  <si>
    <t>Art. 5.6</t>
  </si>
  <si>
    <t>Actual unavailability of generating units</t>
  </si>
  <si>
    <t>Art. 5.7</t>
  </si>
  <si>
    <t>Planning unavailability of production units</t>
  </si>
  <si>
    <t>Aggregate Nr.1</t>
  </si>
  <si>
    <t>Preventive Maintenance</t>
  </si>
  <si>
    <t>Aggregate Nr.2</t>
  </si>
  <si>
    <t>Aggregate Nr.3</t>
  </si>
  <si>
    <t>Art. 5.8</t>
  </si>
  <si>
    <t>Actual unavailability of production units</t>
  </si>
  <si>
    <t>Art. 4.4</t>
  </si>
  <si>
    <t>Yearly NTC forecast</t>
  </si>
  <si>
    <t>Area 1</t>
  </si>
  <si>
    <t>Area 2</t>
  </si>
  <si>
    <t>Monthly NTC forecast</t>
  </si>
  <si>
    <t>Weekly NTC forecast</t>
  </si>
  <si>
    <t>Yearly offered NTC</t>
  </si>
  <si>
    <t>Monthly offered  NTC</t>
  </si>
  <si>
    <t>Weekly offered capacity</t>
  </si>
  <si>
    <t>D-1 NTC forecast</t>
  </si>
  <si>
    <t>D-1 offered capacity</t>
  </si>
  <si>
    <t>D-1 offered capacity (FB alocation method)</t>
  </si>
  <si>
    <t>Other offered capacity</t>
  </si>
  <si>
    <t>Offered intraday capacity</t>
  </si>
  <si>
    <t>Offered intraday capacity (FB alocation)</t>
  </si>
  <si>
    <t>Art. 4.12</t>
  </si>
  <si>
    <t>Flows in interconnector</t>
  </si>
  <si>
    <t>Art. 4.6</t>
  </si>
  <si>
    <t>Critical elements which may limit NTC</t>
  </si>
  <si>
    <t>Type</t>
  </si>
  <si>
    <t>Voltage</t>
  </si>
  <si>
    <t>Tirana 2 - Podgorica</t>
  </si>
  <si>
    <t>Line</t>
  </si>
  <si>
    <t>Koplik - Podgorica</t>
  </si>
  <si>
    <t>Art. 4.13</t>
  </si>
  <si>
    <t>Congestion management - redispatching</t>
  </si>
  <si>
    <t>Art. 4.14</t>
  </si>
  <si>
    <t xml:space="preserve"> Countertrading</t>
  </si>
  <si>
    <t>Art. 4.17</t>
  </si>
  <si>
    <t>Congestion management report</t>
  </si>
  <si>
    <t>Art. 5.1, 5.2</t>
  </si>
  <si>
    <t>Installed capacity</t>
  </si>
  <si>
    <t>Power Plant</t>
  </si>
  <si>
    <t>Installed Capacity</t>
  </si>
  <si>
    <t>Generation type</t>
  </si>
  <si>
    <t>Area</t>
  </si>
  <si>
    <t>Art. 5.3</t>
  </si>
  <si>
    <t xml:space="preserve"> D-1  planned generation</t>
  </si>
  <si>
    <t>Schedule MW</t>
  </si>
  <si>
    <t>Art. 14.1b, 14.2 b</t>
  </si>
  <si>
    <t>Installed capacity for production unit</t>
  </si>
  <si>
    <t>Unit</t>
  </si>
  <si>
    <t>Art. 5.4</t>
  </si>
  <si>
    <t xml:space="preserve"> D-1 planned generation of eolike and PV centrals </t>
  </si>
  <si>
    <t>Art. 5.9</t>
  </si>
  <si>
    <t>Actual generation for each unit</t>
  </si>
  <si>
    <t>Art. 5.10</t>
  </si>
  <si>
    <t>Generation sum per type</t>
  </si>
  <si>
    <t>Art. 5.11</t>
  </si>
  <si>
    <t xml:space="preserve"> D-1 actual generation of eolike and PV centrals </t>
  </si>
  <si>
    <t>Art. 5.12</t>
  </si>
  <si>
    <t>Energy reserve</t>
  </si>
  <si>
    <t>Ancillary services</t>
  </si>
  <si>
    <t>Total</t>
  </si>
  <si>
    <t>Average</t>
  </si>
  <si>
    <t xml:space="preserve">Significant grid user compliance with monitoring and compliance tests </t>
  </si>
  <si>
    <t>Frequency quality target</t>
  </si>
  <si>
    <t xml:space="preserve">Used methodology for forecasting FCR needs </t>
  </si>
  <si>
    <t>Frequency control structure</t>
  </si>
  <si>
    <t xml:space="preserve"> ERE 139/2016</t>
  </si>
  <si>
    <t>Art. XVI.5. iii. iv.</t>
  </si>
  <si>
    <t>Hourly load and losses W-1</t>
  </si>
  <si>
    <t>hour</t>
  </si>
  <si>
    <t>Load (MWh)</t>
  </si>
  <si>
    <t>Losses (MWh)</t>
  </si>
  <si>
    <t>Art. XVI.8, iv.</t>
  </si>
  <si>
    <t>Maximal and average load</t>
  </si>
  <si>
    <t>Month</t>
  </si>
  <si>
    <t>Average Load</t>
  </si>
  <si>
    <t>Max Load</t>
  </si>
  <si>
    <t>Art. XVI.8, v.</t>
  </si>
  <si>
    <t>Transmission Losses</t>
  </si>
  <si>
    <t>Art. XVI.8, vi.</t>
  </si>
  <si>
    <t>Non Supplied load</t>
  </si>
  <si>
    <t>Substation</t>
  </si>
  <si>
    <t>Art. XVI.8, vii.</t>
  </si>
  <si>
    <t xml:space="preserve">Forecasted non suplied load </t>
  </si>
  <si>
    <t>*Not applicable</t>
  </si>
  <si>
    <t>**We are working and It will be published as soons as possible</t>
  </si>
  <si>
    <t>Remont Profilaktik</t>
  </si>
  <si>
    <t>Thermal</t>
  </si>
  <si>
    <t xml:space="preserve"> PV Karavasta</t>
  </si>
  <si>
    <t>Solar</t>
  </si>
  <si>
    <t>Pv Karavasta</t>
  </si>
  <si>
    <t>Agregati Nr.4</t>
  </si>
  <si>
    <t>Neni 186, 250</t>
  </si>
  <si>
    <t>Agregati Nr.3</t>
  </si>
  <si>
    <t>Referuar Kodit të Transmetimit</t>
  </si>
  <si>
    <t>Neni 138/3</t>
  </si>
  <si>
    <t>Neni 199</t>
  </si>
  <si>
    <t>Neni 203/2</t>
  </si>
  <si>
    <t>Neni 208</t>
  </si>
  <si>
    <t>Aggregate Nr.4</t>
  </si>
  <si>
    <t>Refering to Transmission Code</t>
  </si>
  <si>
    <t>Art. 186, 250</t>
  </si>
  <si>
    <t>Art. 138/3</t>
  </si>
  <si>
    <t>Art. 199</t>
  </si>
  <si>
    <t>Art. 203/2</t>
  </si>
  <si>
    <t>Art. 208</t>
  </si>
  <si>
    <t>Tirana2 - Podgorica2</t>
  </si>
  <si>
    <t>Prizren - Fierza</t>
  </si>
  <si>
    <t>Bistrica - Myrtos</t>
  </si>
  <si>
    <t xml:space="preserve"> SPV Blue1</t>
  </si>
  <si>
    <t xml:space="preserve"> NOVA Solar</t>
  </si>
  <si>
    <t xml:space="preserve"> Erseka Solar Park</t>
  </si>
  <si>
    <t xml:space="preserve"> SPV Blue2</t>
  </si>
  <si>
    <t xml:space="preserve"> Sunny Side PV</t>
  </si>
  <si>
    <t>27/04/2026</t>
  </si>
  <si>
    <t>28/04/2026</t>
  </si>
  <si>
    <t>29/10/2026</t>
  </si>
  <si>
    <t>30/10/2026</t>
  </si>
  <si>
    <t>18/05/2026</t>
  </si>
  <si>
    <t>22/05/2026</t>
  </si>
  <si>
    <t>25/05/2026</t>
  </si>
  <si>
    <t>26/05/2026</t>
  </si>
  <si>
    <t>14/10/2026</t>
  </si>
  <si>
    <t>16/10/2026</t>
  </si>
  <si>
    <t>29/09/2026</t>
  </si>
  <si>
    <t>30/09/2026</t>
  </si>
  <si>
    <t xml:space="preserve"> 2822 MWh</t>
  </si>
  <si>
    <t>1428 GWh</t>
  </si>
  <si>
    <t>27.04.2026</t>
  </si>
  <si>
    <t>28.04.2026</t>
  </si>
  <si>
    <t>29.04.20262</t>
  </si>
  <si>
    <t>30.04.2026</t>
  </si>
  <si>
    <t>01.05.2026</t>
  </si>
  <si>
    <t>02.05.2026</t>
  </si>
  <si>
    <t>03.05.2026</t>
  </si>
  <si>
    <t>0</t>
  </si>
  <si>
    <t>Maintenance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</si>
</sst>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dd/mm/yyyy;@"/>
    <numFmt numFmtId="165" formatCode="0.000"/>
    <numFmt numFmtId="166" formatCode="0.0"/>
    <numFmt numFmtId="167" formatCode="[$-41C]hh:mm:ss\.\Pd/md;@"/>
  </numFmts>
  <fonts count="1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i/>
      <sz val="12"/>
      <color rgb="FFFF0000"/>
      <name val="Aptos Narrow"/>
      <family val="2"/>
      <scheme val="minor"/>
    </font>
    <font>
      <sz val="9"/>
      <name val="Aptos Display"/>
      <family val="2"/>
      <scheme val="major"/>
    </font>
    <font>
      <sz val="9"/>
      <color rgb="FF000000"/>
      <name val="Aptos Display"/>
      <family val="2"/>
      <scheme val="major"/>
    </font>
    <font>
      <sz val="9"/>
      <color theme="1"/>
      <name val="Aptos Narrow"/>
      <family val="2"/>
      <scheme val="minor"/>
    </font>
    <font>
      <sz val="9"/>
      <color theme="1"/>
      <name val="Aptos Display"/>
      <family val="2"/>
      <scheme val="major"/>
    </font>
    <font>
      <b/>
      <sz val="9"/>
      <color theme="1"/>
      <name val="Tahoma"/>
      <family val="2"/>
    </font>
    <font>
      <sz val="9"/>
      <color rgb="FF000000"/>
      <name val="Tahoma"/>
      <family val="2"/>
    </font>
    <font>
      <sz val="9"/>
      <color theme="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1EED9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3">
    <xf numFmtId="0" fontId="0" fillId="0" borderId="0" xfId="0"/>
    <xf numFmtId="0" fontId="2" fillId="0" borderId="1" xfId="0" applyFont="1" applyBorder="1" applyAlignment="1">
      <alignment horizontal="center" wrapText="1"/>
    </xf>
    <xf numFmtId="0" fontId="0" fillId="0" borderId="0" xfId="0" applyAlignment="1">
      <alignment wrapText="1"/>
    </xf>
    <xf numFmtId="0" fontId="2" fillId="0" borderId="5" xfId="0" applyFont="1" applyBorder="1" applyAlignment="1">
      <alignment horizontal="center" wrapText="1"/>
    </xf>
    <xf numFmtId="0" fontId="0" fillId="0" borderId="6" xfId="0" applyBorder="1" applyAlignment="1">
      <alignment wrapText="1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0" fillId="0" borderId="2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7" xfId="0" applyBorder="1" applyAlignment="1">
      <alignment wrapText="1"/>
    </xf>
    <xf numFmtId="0" fontId="0" fillId="0" borderId="0" xfId="0" applyAlignment="1">
      <alignment horizontal="center" wrapText="1"/>
    </xf>
    <xf numFmtId="0" fontId="0" fillId="0" borderId="8" xfId="0" applyBorder="1" applyAlignment="1">
      <alignment horizontal="center" wrapText="1"/>
    </xf>
    <xf numFmtId="1" fontId="0" fillId="0" borderId="6" xfId="0" applyNumberFormat="1" applyBorder="1" applyAlignment="1">
      <alignment horizontal="center" wrapText="1"/>
    </xf>
    <xf numFmtId="0" fontId="0" fillId="0" borderId="9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0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2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wrapText="1"/>
    </xf>
    <xf numFmtId="0" fontId="0" fillId="0" borderId="13" xfId="0" applyBorder="1"/>
    <xf numFmtId="0" fontId="2" fillId="0" borderId="7" xfId="0" applyFont="1" applyBorder="1" applyAlignment="1">
      <alignment horizontal="center" wrapText="1"/>
    </xf>
    <xf numFmtId="0" fontId="0" fillId="0" borderId="14" xfId="0" applyBorder="1" applyAlignment="1">
      <alignment wrapText="1"/>
    </xf>
    <xf numFmtId="0" fontId="0" fillId="0" borderId="15" xfId="0" applyBorder="1" applyAlignment="1">
      <alignment wrapText="1"/>
    </xf>
    <xf numFmtId="0" fontId="0" fillId="0" borderId="15" xfId="0" applyBorder="1" applyAlignment="1">
      <alignment horizontal="center" wrapText="1"/>
    </xf>
    <xf numFmtId="0" fontId="0" fillId="0" borderId="16" xfId="0" applyBorder="1" applyAlignment="1">
      <alignment horizontal="center" wrapText="1"/>
    </xf>
    <xf numFmtId="0" fontId="0" fillId="0" borderId="17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8" xfId="0" applyBorder="1" applyAlignment="1">
      <alignment wrapText="1"/>
    </xf>
    <xf numFmtId="0" fontId="0" fillId="0" borderId="10" xfId="0" applyBorder="1" applyAlignment="1">
      <alignment horizontal="left" wrapText="1"/>
    </xf>
    <xf numFmtId="0" fontId="0" fillId="0" borderId="21" xfId="0" applyBorder="1" applyAlignment="1">
      <alignment wrapText="1"/>
    </xf>
    <xf numFmtId="0" fontId="0" fillId="0" borderId="22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23" xfId="0" applyBorder="1" applyAlignment="1">
      <alignment wrapText="1"/>
    </xf>
    <xf numFmtId="0" fontId="0" fillId="0" borderId="6" xfId="0" applyBorder="1" applyAlignment="1">
      <alignment horizontal="center" wrapText="1"/>
    </xf>
    <xf numFmtId="0" fontId="0" fillId="0" borderId="0" xfId="0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0" fillId="0" borderId="21" xfId="0" applyBorder="1" applyAlignment="1">
      <alignment horizontal="center" wrapText="1"/>
    </xf>
    <xf numFmtId="0" fontId="0" fillId="0" borderId="22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0" fillId="0" borderId="17" xfId="0" applyBorder="1" applyAlignment="1">
      <alignment horizontal="center" wrapText="1"/>
    </xf>
    <xf numFmtId="1" fontId="0" fillId="0" borderId="13" xfId="0" applyNumberFormat="1" applyBorder="1" applyAlignment="1">
      <alignment horizontal="left" wrapText="1"/>
    </xf>
    <xf numFmtId="0" fontId="0" fillId="0" borderId="18" xfId="0" applyBorder="1" applyAlignment="1">
      <alignment horizontal="center" wrapText="1"/>
    </xf>
    <xf numFmtId="1" fontId="0" fillId="0" borderId="0" xfId="0" applyNumberFormat="1" applyAlignment="1">
      <alignment horizontal="left" wrapText="1"/>
    </xf>
    <xf numFmtId="0" fontId="0" fillId="0" borderId="6" xfId="0" applyBorder="1"/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0" fillId="3" borderId="6" xfId="0" applyFill="1" applyBorder="1" applyAlignment="1">
      <alignment vertical="center" wrapText="1"/>
    </xf>
    <xf numFmtId="0" fontId="0" fillId="0" borderId="25" xfId="0" applyBorder="1" applyAlignment="1">
      <alignment wrapText="1"/>
    </xf>
    <xf numFmtId="0" fontId="0" fillId="0" borderId="19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2" xfId="0" applyBorder="1"/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2" borderId="18" xfId="0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0" fillId="0" borderId="23" xfId="0" applyBorder="1" applyAlignment="1">
      <alignment horizontal="center" wrapText="1"/>
    </xf>
    <xf numFmtId="0" fontId="0" fillId="0" borderId="19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24" xfId="0" applyBorder="1" applyAlignment="1">
      <alignment wrapText="1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17" xfId="0" applyBorder="1" applyAlignment="1">
      <alignment horizontal="center"/>
    </xf>
    <xf numFmtId="1" fontId="0" fillId="0" borderId="13" xfId="0" applyNumberFormat="1" applyBorder="1" applyAlignment="1">
      <alignment horizontal="center"/>
    </xf>
    <xf numFmtId="1" fontId="0" fillId="0" borderId="19" xfId="0" applyNumberForma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1" xfId="0" applyBorder="1" applyAlignment="1">
      <alignment horizontal="left" wrapText="1"/>
    </xf>
    <xf numFmtId="0" fontId="0" fillId="0" borderId="22" xfId="0" applyBorder="1" applyAlignment="1">
      <alignment horizontal="left" wrapText="1"/>
    </xf>
    <xf numFmtId="0" fontId="0" fillId="0" borderId="24" xfId="0" applyBorder="1" applyAlignment="1">
      <alignment horizontal="left" wrapText="1"/>
    </xf>
    <xf numFmtId="0" fontId="0" fillId="0" borderId="17" xfId="0" applyBorder="1" applyAlignment="1">
      <alignment horizontal="left"/>
    </xf>
    <xf numFmtId="0" fontId="0" fillId="0" borderId="13" xfId="0" applyBorder="1" applyAlignment="1">
      <alignment horizontal="left" wrapText="1"/>
    </xf>
    <xf numFmtId="0" fontId="0" fillId="0" borderId="19" xfId="0" applyBorder="1" applyAlignment="1">
      <alignment horizontal="left" wrapText="1"/>
    </xf>
    <xf numFmtId="0" fontId="0" fillId="0" borderId="17" xfId="0" applyBorder="1" applyAlignment="1">
      <alignment horizontal="left" wrapText="1"/>
    </xf>
    <xf numFmtId="0" fontId="0" fillId="0" borderId="18" xfId="0" applyBorder="1" applyAlignment="1">
      <alignment horizontal="left" wrapText="1"/>
    </xf>
    <xf numFmtId="0" fontId="0" fillId="0" borderId="23" xfId="0" applyBorder="1" applyAlignment="1">
      <alignment horizontal="left" wrapText="1"/>
    </xf>
    <xf numFmtId="0" fontId="0" fillId="0" borderId="26" xfId="0" applyBorder="1" applyAlignment="1">
      <alignment horizontal="left" wrapText="1"/>
    </xf>
    <xf numFmtId="0" fontId="5" fillId="0" borderId="7" xfId="0" applyFont="1" applyBorder="1" applyAlignment="1">
      <alignment vertical="center" wrapText="1"/>
    </xf>
    <xf numFmtId="0" fontId="5" fillId="0" borderId="0" xfId="0" applyFont="1" applyAlignment="1" applyProtection="1">
      <alignment vertical="center" wrapText="1"/>
      <protection locked="0"/>
    </xf>
    <xf numFmtId="0" fontId="5" fillId="0" borderId="21" xfId="0" applyFont="1" applyBorder="1" applyAlignment="1">
      <alignment vertical="center" wrapText="1"/>
    </xf>
    <xf numFmtId="0" fontId="5" fillId="0" borderId="22" xfId="0" applyFont="1" applyBorder="1" applyAlignment="1" applyProtection="1">
      <alignment vertical="center" wrapText="1"/>
      <protection locked="0"/>
    </xf>
    <xf numFmtId="0" fontId="0" fillId="0" borderId="22" xfId="0" applyBorder="1" applyAlignment="1">
      <alignment vertical="center" wrapText="1"/>
    </xf>
    <xf numFmtId="0" fontId="0" fillId="0" borderId="24" xfId="0" applyBorder="1" applyAlignment="1">
      <alignment vertical="center" wrapText="1"/>
    </xf>
    <xf numFmtId="1" fontId="5" fillId="0" borderId="0" xfId="0" applyNumberFormat="1" applyFont="1" applyAlignment="1" applyProtection="1">
      <alignment vertical="center" wrapText="1"/>
      <protection locked="0"/>
    </xf>
    <xf numFmtId="0" fontId="5" fillId="0" borderId="17" xfId="0" applyFont="1" applyBorder="1" applyAlignment="1">
      <alignment vertical="center" wrapText="1"/>
    </xf>
    <xf numFmtId="1" fontId="5" fillId="0" borderId="13" xfId="0" applyNumberFormat="1" applyFont="1" applyBorder="1" applyAlignment="1" applyProtection="1">
      <alignment vertical="center" wrapText="1"/>
      <protection locked="0"/>
    </xf>
    <xf numFmtId="0" fontId="5" fillId="0" borderId="13" xfId="0" applyFont="1" applyBorder="1" applyAlignment="1">
      <alignment vertical="center" wrapText="1"/>
    </xf>
    <xf numFmtId="1" fontId="0" fillId="0" borderId="19" xfId="0" applyNumberFormat="1" applyBorder="1" applyAlignment="1">
      <alignment wrapText="1"/>
    </xf>
    <xf numFmtId="1" fontId="0" fillId="0" borderId="0" xfId="0" applyNumberFormat="1" applyAlignment="1">
      <alignment wrapText="1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0" borderId="29" xfId="0" applyNumberFormat="1" applyBorder="1" applyAlignment="1">
      <alignment horizontal="center"/>
    </xf>
    <xf numFmtId="0" fontId="0" fillId="0" borderId="0" xfId="0" applyAlignment="1">
      <alignment vertical="center" wrapText="1"/>
    </xf>
    <xf numFmtId="0" fontId="0" fillId="0" borderId="30" xfId="0" applyBorder="1" applyAlignment="1">
      <alignment horizontal="center"/>
    </xf>
    <xf numFmtId="1" fontId="0" fillId="0" borderId="23" xfId="0" applyNumberFormat="1" applyBorder="1" applyAlignment="1">
      <alignment horizontal="center"/>
    </xf>
    <xf numFmtId="1" fontId="0" fillId="0" borderId="31" xfId="0" applyNumberFormat="1" applyBorder="1" applyAlignment="1">
      <alignment horizontal="center"/>
    </xf>
    <xf numFmtId="0" fontId="0" fillId="0" borderId="28" xfId="0" applyBorder="1" applyAlignment="1">
      <alignment horizontal="center" wrapText="1"/>
    </xf>
    <xf numFmtId="1" fontId="0" fillId="0" borderId="23" xfId="0" applyNumberFormat="1" applyBorder="1" applyAlignment="1">
      <alignment horizontal="center" wrapText="1"/>
    </xf>
    <xf numFmtId="0" fontId="0" fillId="0" borderId="8" xfId="0" applyBorder="1" applyAlignment="1">
      <alignment horizontal="left" wrapText="1"/>
    </xf>
    <xf numFmtId="0" fontId="2" fillId="0" borderId="27" xfId="0" applyFont="1" applyBorder="1" applyAlignment="1">
      <alignment horizontal="center"/>
    </xf>
    <xf numFmtId="0" fontId="0" fillId="0" borderId="22" xfId="0" applyBorder="1"/>
    <xf numFmtId="0" fontId="0" fillId="0" borderId="24" xfId="0" applyBorder="1"/>
    <xf numFmtId="0" fontId="2" fillId="0" borderId="12" xfId="0" applyFont="1" applyBorder="1"/>
    <xf numFmtId="1" fontId="0" fillId="0" borderId="13" xfId="0" applyNumberFormat="1" applyBorder="1"/>
    <xf numFmtId="1" fontId="0" fillId="0" borderId="19" xfId="0" applyNumberFormat="1" applyBorder="1"/>
    <xf numFmtId="0" fontId="2" fillId="0" borderId="30" xfId="0" applyFont="1" applyBorder="1" applyAlignment="1">
      <alignment horizontal="right"/>
    </xf>
    <xf numFmtId="165" fontId="2" fillId="0" borderId="18" xfId="0" applyNumberFormat="1" applyFont="1" applyBorder="1"/>
    <xf numFmtId="165" fontId="2" fillId="0" borderId="32" xfId="0" applyNumberFormat="1" applyFont="1" applyBorder="1"/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left" wrapText="1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4" xfId="0" applyBorder="1"/>
    <xf numFmtId="0" fontId="0" fillId="0" borderId="7" xfId="0" applyBorder="1"/>
    <xf numFmtId="0" fontId="0" fillId="0" borderId="0" xfId="0" applyAlignment="1">
      <alignment horizontal="left"/>
    </xf>
    <xf numFmtId="0" fontId="0" fillId="0" borderId="8" xfId="0" applyBorder="1" applyAlignment="1">
      <alignment horizontal="left"/>
    </xf>
    <xf numFmtId="0" fontId="0" fillId="0" borderId="21" xfId="0" applyBorder="1"/>
    <xf numFmtId="0" fontId="0" fillId="0" borderId="17" xfId="0" applyBorder="1"/>
    <xf numFmtId="1" fontId="0" fillId="0" borderId="13" xfId="0" applyNumberFormat="1" applyBorder="1" applyAlignment="1">
      <alignment wrapText="1"/>
    </xf>
    <xf numFmtId="0" fontId="0" fillId="0" borderId="18" xfId="0" applyBorder="1"/>
    <xf numFmtId="0" fontId="7" fillId="0" borderId="6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0" fillId="0" borderId="21" xfId="0" applyBorder="1" applyAlignment="1">
      <alignment horizontal="left"/>
    </xf>
    <xf numFmtId="0" fontId="0" fillId="0" borderId="22" xfId="0" applyBorder="1" applyAlignment="1">
      <alignment horizontal="left"/>
    </xf>
    <xf numFmtId="0" fontId="0" fillId="0" borderId="24" xfId="0" applyBorder="1" applyAlignment="1">
      <alignment horizontal="left"/>
    </xf>
    <xf numFmtId="0" fontId="0" fillId="0" borderId="13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8" xfId="0" applyBorder="1" applyAlignment="1">
      <alignment horizontal="left"/>
    </xf>
    <xf numFmtId="0" fontId="0" fillId="0" borderId="23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30" xfId="0" applyFont="1" applyBorder="1" applyAlignment="1">
      <alignment horizontal="center" wrapText="1"/>
    </xf>
    <xf numFmtId="0" fontId="7" fillId="0" borderId="21" xfId="0" applyFont="1" applyBorder="1" applyAlignment="1">
      <alignment horizontal="center" vertical="center"/>
    </xf>
    <xf numFmtId="0" fontId="7" fillId="0" borderId="17" xfId="0" applyFont="1" applyBorder="1" applyAlignment="1">
      <alignment vertical="center"/>
    </xf>
    <xf numFmtId="0" fontId="0" fillId="0" borderId="13" xfId="0" applyBorder="1" applyAlignment="1">
      <alignment horizontal="left"/>
    </xf>
    <xf numFmtId="0" fontId="0" fillId="0" borderId="19" xfId="0" applyBorder="1" applyAlignment="1">
      <alignment horizontal="left"/>
    </xf>
    <xf numFmtId="0" fontId="8" fillId="0" borderId="9" xfId="0" applyFont="1" applyBorder="1" applyAlignment="1">
      <alignment horizontal="left" wrapText="1"/>
    </xf>
    <xf numFmtId="0" fontId="8" fillId="0" borderId="10" xfId="0" applyFont="1" applyBorder="1" applyAlignment="1">
      <alignment horizontal="left" wrapText="1"/>
    </xf>
    <xf numFmtId="0" fontId="8" fillId="0" borderId="14" xfId="0" applyFont="1" applyBorder="1" applyAlignment="1">
      <alignment horizontal="left" wrapText="1"/>
    </xf>
    <xf numFmtId="0" fontId="8" fillId="0" borderId="15" xfId="0" applyFont="1" applyBorder="1" applyAlignment="1">
      <alignment horizontal="left" wrapText="1"/>
    </xf>
    <xf numFmtId="0" fontId="0" fillId="0" borderId="16" xfId="0" applyBorder="1" applyAlignment="1">
      <alignment wrapText="1"/>
    </xf>
    <xf numFmtId="0" fontId="2" fillId="0" borderId="13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wrapText="1"/>
    </xf>
    <xf numFmtId="0" fontId="2" fillId="0" borderId="0" xfId="0" applyFont="1" applyAlignment="1">
      <alignment wrapText="1"/>
    </xf>
    <xf numFmtId="0" fontId="1" fillId="0" borderId="13" xfId="0" applyFont="1" applyBorder="1" applyAlignment="1">
      <alignment wrapText="1"/>
    </xf>
    <xf numFmtId="0" fontId="0" fillId="0" borderId="21" xfId="0" applyBorder="1" applyAlignment="1">
      <alignment vertical="center" wrapText="1"/>
    </xf>
    <xf numFmtId="0" fontId="0" fillId="0" borderId="13" xfId="0" applyBorder="1" applyAlignment="1">
      <alignment horizontal="right" wrapText="1"/>
    </xf>
    <xf numFmtId="0" fontId="0" fillId="0" borderId="7" xfId="0" applyBorder="1" applyAlignment="1">
      <alignment horizontal="center" wrapText="1"/>
    </xf>
    <xf numFmtId="1" fontId="0" fillId="0" borderId="13" xfId="0" applyNumberFormat="1" applyBorder="1" applyAlignment="1">
      <alignment horizontal="center" wrapText="1"/>
    </xf>
    <xf numFmtId="1" fontId="0" fillId="0" borderId="19" xfId="0" applyNumberFormat="1" applyBorder="1" applyAlignment="1">
      <alignment horizontal="center" wrapText="1"/>
    </xf>
    <xf numFmtId="1" fontId="0" fillId="0" borderId="26" xfId="0" applyNumberFormat="1" applyBorder="1" applyAlignment="1">
      <alignment horizontal="center" wrapText="1"/>
    </xf>
    <xf numFmtId="164" fontId="2" fillId="0" borderId="13" xfId="0" applyNumberFormat="1" applyFont="1" applyBorder="1" applyAlignment="1">
      <alignment horizontal="center"/>
    </xf>
    <xf numFmtId="166" fontId="0" fillId="0" borderId="2" xfId="0" applyNumberFormat="1" applyBorder="1" applyAlignment="1">
      <alignment horizontal="center" wrapText="1"/>
    </xf>
    <xf numFmtId="0" fontId="6" fillId="0" borderId="13" xfId="0" applyFont="1" applyBorder="1"/>
    <xf numFmtId="0" fontId="0" fillId="0" borderId="32" xfId="0" applyBorder="1"/>
    <xf numFmtId="164" fontId="5" fillId="0" borderId="32" xfId="0" applyNumberFormat="1" applyFont="1" applyBorder="1" applyAlignment="1">
      <alignment wrapText="1"/>
    </xf>
    <xf numFmtId="0" fontId="1" fillId="0" borderId="32" xfId="0" applyFont="1" applyBorder="1" applyAlignment="1">
      <alignment wrapText="1"/>
    </xf>
    <xf numFmtId="167" fontId="2" fillId="0" borderId="13" xfId="0" applyNumberFormat="1" applyFont="1" applyBorder="1" applyAlignment="1">
      <alignment horizontal="center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9" fillId="4" borderId="36" xfId="0" applyFont="1" applyFill="1" applyBorder="1" applyAlignment="1">
      <alignment horizontal="center"/>
    </xf>
    <xf numFmtId="164" fontId="9" fillId="4" borderId="37" xfId="0" applyNumberFormat="1" applyFont="1" applyFill="1" applyBorder="1" applyAlignment="1">
      <alignment horizontal="center"/>
    </xf>
    <xf numFmtId="0" fontId="10" fillId="4" borderId="37" xfId="0" applyFont="1" applyFill="1" applyBorder="1" applyAlignment="1">
      <alignment horizontal="center" vertical="center" wrapText="1"/>
    </xf>
    <xf numFmtId="0" fontId="11" fillId="4" borderId="37" xfId="0" applyFont="1" applyFill="1" applyBorder="1" applyAlignment="1">
      <alignment horizontal="center"/>
    </xf>
    <xf numFmtId="0" fontId="12" fillId="4" borderId="38" xfId="0" applyFont="1" applyFill="1" applyBorder="1" applyAlignment="1">
      <alignment horizontal="center"/>
    </xf>
    <xf numFmtId="0" fontId="13" fillId="0" borderId="0" xfId="0" applyFont="1" applyAlignment="1">
      <alignment vertical="center" wrapText="1"/>
    </xf>
    <xf numFmtId="0" fontId="9" fillId="4" borderId="12" xfId="0" applyFont="1" applyFill="1" applyBorder="1" applyAlignment="1">
      <alignment horizontal="center"/>
    </xf>
    <xf numFmtId="0" fontId="10" fillId="4" borderId="13" xfId="0" applyFont="1" applyFill="1" applyBorder="1" applyAlignment="1">
      <alignment horizontal="center" vertical="center" wrapText="1"/>
    </xf>
    <xf numFmtId="0" fontId="11" fillId="4" borderId="13" xfId="0" applyFont="1" applyFill="1" applyBorder="1" applyAlignment="1">
      <alignment horizontal="center"/>
    </xf>
    <xf numFmtId="0" fontId="12" fillId="4" borderId="29" xfId="0" applyFont="1" applyFill="1" applyBorder="1" applyAlignment="1">
      <alignment horizontal="center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left" vertical="center" wrapText="1" indent="1"/>
    </xf>
    <xf numFmtId="0" fontId="15" fillId="0" borderId="0" xfId="0" applyFont="1" applyAlignment="1">
      <alignment horizontal="left" vertical="center" wrapText="1" indent="1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left" vertical="center" wrapText="1" indent="1"/>
    </xf>
    <xf numFmtId="0" fontId="15" fillId="0" borderId="0" xfId="0" applyFont="1" applyAlignment="1">
      <alignment horizontal="center" vertical="center" wrapText="1"/>
    </xf>
    <xf numFmtId="0" fontId="9" fillId="4" borderId="39" xfId="0" applyFont="1" applyFill="1" applyBorder="1" applyAlignment="1">
      <alignment horizontal="center"/>
    </xf>
    <xf numFmtId="0" fontId="10" fillId="5" borderId="40" xfId="0" applyFont="1" applyFill="1" applyBorder="1" applyAlignment="1">
      <alignment horizontal="center" vertical="center" wrapText="1"/>
    </xf>
    <xf numFmtId="0" fontId="11" fillId="4" borderId="40" xfId="0" applyFont="1" applyFill="1" applyBorder="1" applyAlignment="1">
      <alignment horizontal="center"/>
    </xf>
    <xf numFmtId="0" fontId="12" fillId="4" borderId="41" xfId="0" applyFont="1" applyFill="1" applyBorder="1" applyAlignment="1">
      <alignment horizontal="center"/>
    </xf>
    <xf numFmtId="0" fontId="5" fillId="0" borderId="0" xfId="0" applyFont="1"/>
    <xf numFmtId="164" fontId="5" fillId="0" borderId="0" xfId="0" applyNumberFormat="1" applyFont="1"/>
    <xf numFmtId="0" fontId="1" fillId="0" borderId="19" xfId="0" applyFont="1" applyBorder="1" applyAlignment="1">
      <alignment wrapText="1"/>
    </xf>
    <xf numFmtId="0" fontId="1" fillId="0" borderId="13" xfId="0" applyFont="1" applyBorder="1" applyAlignment="1">
      <alignment horizontal="center" wrapText="1"/>
    </xf>
    <xf numFmtId="0" fontId="5" fillId="0" borderId="23" xfId="0" applyFont="1" applyBorder="1" applyAlignment="1">
      <alignment vertical="center" wrapText="1"/>
    </xf>
    <xf numFmtId="1" fontId="5" fillId="0" borderId="23" xfId="0" applyNumberFormat="1" applyFont="1" applyBorder="1" applyAlignment="1" applyProtection="1">
      <alignment vertical="center" wrapText="1"/>
      <protection locked="0"/>
    </xf>
    <xf numFmtId="0" fontId="1" fillId="0" borderId="23" xfId="0" applyFont="1" applyBorder="1" applyAlignment="1">
      <alignment wrapText="1"/>
    </xf>
    <xf numFmtId="0" fontId="1" fillId="0" borderId="26" xfId="0" applyFont="1" applyBorder="1" applyAlignment="1">
      <alignment wrapText="1"/>
    </xf>
    <xf numFmtId="0" fontId="1" fillId="0" borderId="23" xfId="0" applyFont="1" applyBorder="1" applyAlignment="1">
      <alignment horizontal="center" wrapText="1"/>
    </xf>
    <xf numFmtId="0" fontId="5" fillId="0" borderId="0" xfId="0" applyFont="1" applyAlignment="1">
      <alignment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1" fontId="2" fillId="0" borderId="13" xfId="0" applyNumberFormat="1" applyFont="1" applyBorder="1" applyAlignment="1">
      <alignment horizontal="center"/>
    </xf>
    <xf numFmtId="0" fontId="0" fillId="0" borderId="2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2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164" fontId="2" fillId="0" borderId="19" xfId="0" applyNumberFormat="1" applyFont="1" applyBorder="1" applyAlignment="1">
      <alignment horizontal="center" wrapText="1"/>
    </xf>
    <xf numFmtId="164" fontId="2" fillId="0" borderId="20" xfId="0" applyNumberFormat="1" applyFont="1" applyBorder="1" applyAlignment="1">
      <alignment horizontal="center" wrapText="1"/>
    </xf>
    <xf numFmtId="164" fontId="2" fillId="0" borderId="17" xfId="0" applyNumberFormat="1" applyFont="1" applyBorder="1" applyAlignment="1">
      <alignment horizont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164" fontId="3" fillId="0" borderId="4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66" fontId="0" fillId="0" borderId="2" xfId="0" applyNumberFormat="1" applyBorder="1" applyAlignment="1">
      <alignment horizontal="center" wrapText="1"/>
    </xf>
    <xf numFmtId="166" fontId="0" fillId="0" borderId="4" xfId="0" applyNumberFormat="1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8" fillId="0" borderId="14" xfId="0" applyFont="1" applyBorder="1" applyAlignment="1">
      <alignment horizontal="left" wrapText="1"/>
    </xf>
    <xf numFmtId="0" fontId="8" fillId="0" borderId="15" xfId="0" applyFont="1" applyBorder="1" applyAlignment="1">
      <alignment horizontal="left" wrapText="1"/>
    </xf>
    <xf numFmtId="0" fontId="8" fillId="0" borderId="9" xfId="0" applyFont="1" applyBorder="1" applyAlignment="1">
      <alignment horizontal="left" wrapText="1"/>
    </xf>
    <xf numFmtId="0" fontId="8" fillId="0" borderId="10" xfId="0" applyFont="1" applyBorder="1" applyAlignment="1">
      <alignment horizontal="left" wrapText="1"/>
    </xf>
    <xf numFmtId="0" fontId="13" fillId="0" borderId="0" xfId="0" applyFont="1" applyAlignment="1">
      <alignment horizontal="left" vertical="center" wrapText="1" indent="2"/>
    </xf>
    <xf numFmtId="1" fontId="2" fillId="0" borderId="19" xfId="0" applyNumberFormat="1" applyFont="1" applyBorder="1" applyAlignment="1">
      <alignment horizontal="center" wrapText="1"/>
    </xf>
    <xf numFmtId="1" fontId="2" fillId="0" borderId="20" xfId="0" applyNumberFormat="1" applyFont="1" applyBorder="1" applyAlignment="1">
      <alignment horizontal="center" wrapText="1"/>
    </xf>
    <xf numFmtId="1" fontId="2" fillId="0" borderId="17" xfId="0" applyNumberFormat="1" applyFont="1" applyBorder="1" applyAlignment="1">
      <alignment horizontal="center" wrapText="1"/>
    </xf>
  </cellXfs>
  <cellStyles count="1">
    <cellStyle name="Normal" xfId="0" builtinId="0"/>
  </cellStyles>
  <dxfs count="63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medium">
          <color indexed="64"/>
        </lef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medium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scheme val="minor"/>
      </font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scheme val="minor"/>
      </font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ptos Narrow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168" formatCode="dd\-mm\-yy"/>
      <fill>
        <patternFill patternType="none">
          <fgColor rgb="FF000000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general" vertical="bottom" textRotation="0" wrapText="1" indent="0" justifyLastLine="0" shrinkToFit="0" readingOrder="0"/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general" vertical="bottom" textRotation="0" wrapText="0" indent="0" justifyLastLine="0" shrinkToFit="0" readingOrder="0"/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name val="Calibri"/>
        <scheme val="none"/>
      </font>
      <fill>
        <patternFill patternType="none">
          <fgColor rgb="FF000000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1" indent="0" justifyLastLine="0" shrinkToFit="0" readingOrder="0"/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1"/>
        <name val="Calibri"/>
        <scheme val="none"/>
      </font>
    </dxf>
    <dxf>
      <font>
        <strike val="0"/>
        <outline val="0"/>
        <shadow val="0"/>
        <u val="none"/>
        <vertAlign val="baseline"/>
        <sz val="11"/>
        <name val="Aptos Narrow"/>
        <scheme val="minor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name val="Aptos Narrow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1"/>
        <name val="Calibri"/>
        <scheme val="none"/>
      </font>
    </dxf>
    <dxf>
      <font>
        <strike val="0"/>
        <outline val="0"/>
        <shadow val="0"/>
        <u val="none"/>
        <vertAlign val="baseline"/>
        <sz val="11"/>
        <name val="Aptos Narrow"/>
        <scheme val="minor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medium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medium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medium">
          <color auto="1"/>
        </left>
        <right/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/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medium">
          <color auto="1"/>
        </left>
        <right/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/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Display"/>
        <family val="2"/>
        <scheme val="major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minor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minor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Aptos Display"/>
        <family val="2"/>
        <scheme val="major"/>
      </font>
      <numFmt numFmtId="164" formatCode="dd/mm/yyyy;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Aptos Display"/>
        <family val="2"/>
        <scheme val="major"/>
      </font>
      <numFmt numFmtId="164" formatCode="dd/mm/yyyy;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ptos Display"/>
        <family val="2"/>
        <scheme val="major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medium">
          <color auto="1"/>
        </left>
        <right/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/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ptos Narrow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color theme="1"/>
        <name val="Aptos Display"/>
        <family val="2"/>
        <scheme val="major"/>
      </font>
      <fill>
        <patternFill>
          <fgColor indexed="64"/>
          <bgColor theme="9" tint="0.79998168889431442"/>
        </patternFill>
      </fill>
      <alignment horizontal="center" textRotation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9"/>
      </font>
      <fill>
        <patternFill>
          <fgColor indexed="64"/>
          <bgColor theme="9" tint="0.79998168889431442"/>
        </patternFill>
      </fill>
      <alignment horizont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9"/>
      </font>
      <fill>
        <patternFill>
          <fgColor indexed="64"/>
          <bgColor theme="9" tint="0.79998168889431442"/>
        </patternFill>
      </fill>
      <alignment horizont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9"/>
      </font>
      <numFmt numFmtId="164" formatCode="dd/mm/yyyy;@"/>
      <fill>
        <patternFill>
          <fgColor indexed="64"/>
          <bgColor theme="9" tint="0.79998168889431442"/>
        </patternFill>
      </fill>
      <alignment horizont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9"/>
      </font>
      <numFmt numFmtId="164" formatCode="dd/mm/yyyy;@"/>
      <fill>
        <patternFill>
          <fgColor indexed="64"/>
          <bgColor theme="9" tint="0.79998168889431442"/>
        </patternFill>
      </fill>
      <alignment horizont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9"/>
        <color auto="1"/>
        <name val="Aptos Display"/>
        <family val="2"/>
        <scheme val="major"/>
      </font>
      <fill>
        <patternFill patternType="none">
          <fgColor indexed="64"/>
          <bgColor theme="9" tint="0.79998168889431442"/>
        </patternFill>
      </fill>
      <alignment horizontal="center" textRotation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border>
        <bottom style="medium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</font>
      <fill>
        <patternFill>
          <fgColor indexed="64"/>
          <bgColor theme="9" tint="0.79998168889431442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medium">
          <color auto="1"/>
        </left>
        <right/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/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ptos Narrow"/>
        <scheme val="minor"/>
      </font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ptos Narrow"/>
        <scheme val="minor"/>
      </font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medium">
          <color auto="1"/>
        </left>
        <right/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/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ptos Narrow"/>
        <scheme val="minor"/>
      </font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ptos Narrow"/>
        <scheme val="minor"/>
      </font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ptos Narrow"/>
        <scheme val="minor"/>
      </font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ptos Narrow"/>
        <scheme val="minor"/>
      </font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ptos Narrow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name val="Aptos Narrow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Aptos Narrow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scheme val="minor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ptos Narrow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Aptos Narrow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scheme val="minor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1" indent="0" justifyLastLine="0" shrinkToFit="0" readingOrder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ptos Narrow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general" vertical="bottom" textRotation="0" wrapText="1" indent="0" justifyLastLine="0" shrinkToFit="0" readingOrder="0"/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general" vertical="bottom" textRotation="0" wrapText="1" indent="0" justifyLastLine="0" shrinkToFit="0" readingOrder="0"/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general" vertical="bottom" textRotation="0" wrapText="0" indent="0" justifyLastLine="0" shrinkToFit="0" readingOrder="0"/>
      <border outline="0">
        <right style="thin">
          <color indexed="64"/>
        </right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ptos Narrow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68" formatCode="dd\-mm\-yy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scheme val="minor"/>
      </font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scheme val="minor"/>
      </font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left" vertical="bottom" textRotation="0" wrapText="1" indent="0" justifyLastLine="0" shrinkToFit="0" readingOrder="0"/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left" vertical="bottom" textRotation="0" wrapText="1" indent="0" justifyLastLine="0" shrinkToFit="0" readingOrder="0"/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1" indent="0" justifyLastLine="0" shrinkToFit="0" readingOrder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ptos Narrow"/>
        <scheme val="minor"/>
      </font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ptos Narrow"/>
        <scheme val="minor"/>
      </font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" formatCode="0"/>
      <alignment horizontal="center" vertical="bottom" textRotation="0" wrapText="0" indent="0" justifyLastLine="0" shrinkToFit="0" readingOrder="0"/>
      <border diagonalUp="0" diagonalDown="0" outline="0">
        <left style="medium">
          <color auto="1"/>
        </left>
        <right/>
        <top style="medium">
          <color auto="1"/>
        </top>
        <bottom style="medium">
          <color auto="1"/>
        </bottom>
      </border>
    </dxf>
    <dxf>
      <numFmt numFmtId="1" formatCode="0"/>
      <alignment horizontal="center" vertical="bottom" textRotation="0" wrapText="0" indent="0" justifyLastLine="0" shrinkToFit="0" readingOrder="0"/>
      <border diagonalUp="0" diagonalDown="0" outline="0">
        <left style="medium">
          <color auto="1"/>
        </left>
        <right style="thin">
          <color indexed="64"/>
        </right>
        <top style="medium">
          <color auto="1"/>
        </top>
        <bottom style="medium">
          <color auto="1"/>
        </bottom>
      </border>
    </dxf>
    <dxf>
      <numFmt numFmtId="1" formatCode="0"/>
      <alignment horizontal="center" vertical="bottom" textRotation="0" wrapText="0" indent="0" justifyLastLine="0" shrinkToFit="0" readingOrder="0"/>
      <border diagonalUp="0" diagonalDown="0" outline="0">
        <left style="medium">
          <color auto="1"/>
        </left>
        <right style="thin">
          <color indexed="64"/>
        </right>
        <top style="medium">
          <color auto="1"/>
        </top>
        <bottom style="medium">
          <color auto="1"/>
        </bottom>
      </border>
    </dxf>
    <dxf>
      <numFmt numFmtId="1" formatCode="0"/>
      <alignment horizontal="center" vertical="bottom" textRotation="0" wrapText="0" indent="0" justifyLastLine="0" shrinkToFit="0" readingOrder="0"/>
      <border diagonalUp="0" diagonalDown="0" outline="0">
        <left style="medium">
          <color auto="1"/>
        </left>
        <right style="thin">
          <color indexed="64"/>
        </right>
        <top style="medium">
          <color auto="1"/>
        </top>
        <bottom style="medium">
          <color auto="1"/>
        </bottom>
      </border>
    </dxf>
    <dxf>
      <numFmt numFmtId="1" formatCode="0"/>
      <alignment horizontal="center" vertical="bottom" textRotation="0" wrapText="0" indent="0" justifyLastLine="0" shrinkToFit="0" readingOrder="0"/>
      <border diagonalUp="0" diagonalDown="0" outline="0">
        <left style="medium">
          <color auto="1"/>
        </left>
        <right style="thin">
          <color indexed="64"/>
        </right>
        <top style="medium">
          <color auto="1"/>
        </top>
        <bottom style="medium">
          <color auto="1"/>
        </bottom>
      </border>
    </dxf>
    <dxf>
      <numFmt numFmtId="1" formatCode="0"/>
      <alignment horizontal="center" vertical="bottom" textRotation="0" wrapText="0" indent="0" justifyLastLine="0" shrinkToFit="0" readingOrder="0"/>
      <border diagonalUp="0" diagonalDown="0" outline="0">
        <left style="medium">
          <color auto="1"/>
        </left>
        <right style="thin">
          <color indexed="64"/>
        </right>
        <top style="medium">
          <color auto="1"/>
        </top>
        <bottom style="medium">
          <color auto="1"/>
        </bottom>
      </border>
    </dxf>
    <dxf>
      <numFmt numFmtId="1" formatCode="0"/>
      <alignment horizontal="center" vertical="bottom" textRotation="0" wrapText="0" indent="0" justifyLastLine="0" shrinkToFit="0" readingOrder="0"/>
      <border diagonalUp="0" diagonalDown="0" outline="0">
        <left style="medium">
          <color auto="1"/>
        </left>
        <right style="thin">
          <color indexed="64"/>
        </right>
        <top style="medium">
          <color auto="1"/>
        </top>
        <bottom style="medium">
          <color auto="1"/>
        </bottom>
      </border>
    </dxf>
    <dxf>
      <numFmt numFmtId="1" formatCode="0"/>
      <alignment horizontal="center" vertical="bottom" textRotation="0" wrapText="0" indent="0" justifyLastLine="0" shrinkToFit="0" readingOrder="0"/>
      <border diagonalUp="0" diagonalDown="0" outline="0">
        <left style="medium">
          <color auto="1"/>
        </left>
        <right style="thin">
          <color indexed="64"/>
        </right>
        <top style="medium">
          <color auto="1"/>
        </top>
        <bottom style="medium">
          <color auto="1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medium">
          <color auto="1"/>
        </top>
        <bottom style="medium">
          <color auto="1"/>
        </bottom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medium">
          <color indexed="64"/>
        </lef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1" defaultTableStyle="TableStyleMedium2" defaultPivotStyle="PivotStyleLight16">
    <tableStyle name="Invisible" pivot="0" table="0" count="0" xr9:uid="{09D4E9A0-426C-4EA5-8A0B-E0261B23A19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Structure" Target="richData/rdrichvaluestructure.xml"/><Relationship Id="rId5" Type="http://schemas.openxmlformats.org/officeDocument/2006/relationships/externalLink" Target="externalLinks/externalLink3.xml"/><Relationship Id="rId10" Type="http://schemas.microsoft.com/office/2017/06/relationships/rdRichValue" Target="richData/rdrichvalue.xml"/><Relationship Id="rId4" Type="http://schemas.openxmlformats.org/officeDocument/2006/relationships/externalLink" Target="externalLinks/externalLink2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Parashikimi M-1 i ngarkeses totale per BZ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6213074242912631E-2"/>
          <c:y val="0.13135013662234538"/>
          <c:w val="0.91663292965572285"/>
          <c:h val="0.733755720419926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'[2]Publikime AL'!$C$41</c:f>
              <c:strCache>
                <c:ptCount val="1"/>
                <c:pt idx="0">
                  <c:v>Min (MW)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'[2]Publikime AL'!$D$41:$G$41</c:f>
              <c:numCache>
                <c:formatCode>General</c:formatCode>
                <c:ptCount val="4"/>
                <c:pt idx="0">
                  <c:v>572</c:v>
                </c:pt>
                <c:pt idx="1">
                  <c:v>472</c:v>
                </c:pt>
                <c:pt idx="2">
                  <c:v>471</c:v>
                </c:pt>
                <c:pt idx="3">
                  <c:v>461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8A-4AFD-B6DC-34177F9BCEDE}"/>
            </c:ext>
          </c:extLst>
        </c:ser>
        <c:ser>
          <c:idx val="1"/>
          <c:order val="1"/>
          <c:tx>
            <c:strRef>
              <c:f>'[2]Publikime AL'!$C$42</c:f>
              <c:strCache>
                <c:ptCount val="1"/>
                <c:pt idx="0">
                  <c:v>Max (MW)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'[2]Publikime AL'!$D$42:$G$42</c:f>
              <c:numCache>
                <c:formatCode>General</c:formatCode>
                <c:ptCount val="4"/>
                <c:pt idx="0">
                  <c:v>1158</c:v>
                </c:pt>
                <c:pt idx="1">
                  <c:v>1127</c:v>
                </c:pt>
                <c:pt idx="2">
                  <c:v>965</c:v>
                </c:pt>
                <c:pt idx="3">
                  <c:v>979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8A-4AFD-B6DC-34177F9BCE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61226128"/>
        <c:axId val="1761231024"/>
      </c:barChart>
      <c:catAx>
        <c:axId val="17612261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Java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31024"/>
        <c:crosses val="autoZero"/>
        <c:auto val="1"/>
        <c:lblAlgn val="ctr"/>
        <c:lblOffset val="100"/>
        <c:noMultiLvlLbl val="0"/>
      </c:catAx>
      <c:valAx>
        <c:axId val="1761231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MW</a:t>
                </a:r>
              </a:p>
            </c:rich>
          </c:tx>
          <c:layout>
            <c:manualLayout>
              <c:xMode val="edge"/>
              <c:yMode val="edge"/>
              <c:x val="1.8713450292397661E-2"/>
              <c:y val="3.877235920397371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6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Parashikimi Y-1 i ngarkeses totale per BZ</a:t>
            </a:r>
          </a:p>
        </c:rich>
      </c:tx>
      <c:layout>
        <c:manualLayout>
          <c:xMode val="edge"/>
          <c:yMode val="edge"/>
          <c:x val="0.34314380699461611"/>
          <c:y val="2.50783671547550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1678549567335752E-2"/>
          <c:y val="0.10335073752998489"/>
          <c:w val="0.93394236694535882"/>
          <c:h val="0.778093311272561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'[2]Publikime AL'!$D$71</c:f>
              <c:strCache>
                <c:ptCount val="1"/>
                <c:pt idx="0">
                  <c:v>Min (MW)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'[2]Publikime AL'!$D$72:$D$123</c:f>
              <c:numCache>
                <c:formatCode>General</c:formatCode>
                <c:ptCount val="52"/>
                <c:pt idx="0">
                  <c:v>537</c:v>
                </c:pt>
                <c:pt idx="1">
                  <c:v>521</c:v>
                </c:pt>
                <c:pt idx="2">
                  <c:v>539</c:v>
                </c:pt>
                <c:pt idx="3">
                  <c:v>513</c:v>
                </c:pt>
                <c:pt idx="4">
                  <c:v>500</c:v>
                </c:pt>
                <c:pt idx="5">
                  <c:v>506</c:v>
                </c:pt>
                <c:pt idx="6">
                  <c:v>532</c:v>
                </c:pt>
                <c:pt idx="7">
                  <c:v>503</c:v>
                </c:pt>
                <c:pt idx="8">
                  <c:v>532</c:v>
                </c:pt>
                <c:pt idx="9">
                  <c:v>557</c:v>
                </c:pt>
                <c:pt idx="10">
                  <c:v>500</c:v>
                </c:pt>
                <c:pt idx="11">
                  <c:v>500</c:v>
                </c:pt>
                <c:pt idx="12">
                  <c:v>533</c:v>
                </c:pt>
                <c:pt idx="13">
                  <c:v>400</c:v>
                </c:pt>
                <c:pt idx="14">
                  <c:v>502</c:v>
                </c:pt>
                <c:pt idx="15">
                  <c:v>481</c:v>
                </c:pt>
                <c:pt idx="16">
                  <c:v>474</c:v>
                </c:pt>
                <c:pt idx="17">
                  <c:v>500</c:v>
                </c:pt>
                <c:pt idx="18">
                  <c:v>512</c:v>
                </c:pt>
                <c:pt idx="19">
                  <c:v>481</c:v>
                </c:pt>
                <c:pt idx="20">
                  <c:v>476</c:v>
                </c:pt>
                <c:pt idx="21">
                  <c:v>470</c:v>
                </c:pt>
                <c:pt idx="22">
                  <c:v>489</c:v>
                </c:pt>
                <c:pt idx="23">
                  <c:v>521</c:v>
                </c:pt>
                <c:pt idx="24">
                  <c:v>565</c:v>
                </c:pt>
                <c:pt idx="25">
                  <c:v>561</c:v>
                </c:pt>
                <c:pt idx="26">
                  <c:v>615</c:v>
                </c:pt>
                <c:pt idx="27">
                  <c:v>572</c:v>
                </c:pt>
                <c:pt idx="28">
                  <c:v>574</c:v>
                </c:pt>
                <c:pt idx="29">
                  <c:v>618</c:v>
                </c:pt>
                <c:pt idx="30">
                  <c:v>618</c:v>
                </c:pt>
                <c:pt idx="31">
                  <c:v>602</c:v>
                </c:pt>
                <c:pt idx="32">
                  <c:v>658</c:v>
                </c:pt>
                <c:pt idx="33">
                  <c:v>627</c:v>
                </c:pt>
                <c:pt idx="34">
                  <c:v>572</c:v>
                </c:pt>
                <c:pt idx="35">
                  <c:v>511</c:v>
                </c:pt>
                <c:pt idx="36">
                  <c:v>557</c:v>
                </c:pt>
                <c:pt idx="37">
                  <c:v>538</c:v>
                </c:pt>
                <c:pt idx="38">
                  <c:v>532</c:v>
                </c:pt>
                <c:pt idx="39">
                  <c:v>488</c:v>
                </c:pt>
                <c:pt idx="40">
                  <c:v>481</c:v>
                </c:pt>
                <c:pt idx="41">
                  <c:v>506</c:v>
                </c:pt>
                <c:pt idx="42">
                  <c:v>513</c:v>
                </c:pt>
                <c:pt idx="43">
                  <c:v>448</c:v>
                </c:pt>
                <c:pt idx="44">
                  <c:v>466</c:v>
                </c:pt>
                <c:pt idx="45">
                  <c:v>496</c:v>
                </c:pt>
                <c:pt idx="46">
                  <c:v>498</c:v>
                </c:pt>
                <c:pt idx="47">
                  <c:v>522</c:v>
                </c:pt>
                <c:pt idx="48">
                  <c:v>532</c:v>
                </c:pt>
                <c:pt idx="49">
                  <c:v>543</c:v>
                </c:pt>
                <c:pt idx="50">
                  <c:v>599</c:v>
                </c:pt>
                <c:pt idx="51">
                  <c:v>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D3-43A6-87D2-7458C4F97E74}"/>
            </c:ext>
          </c:extLst>
        </c:ser>
        <c:ser>
          <c:idx val="1"/>
          <c:order val="1"/>
          <c:tx>
            <c:strRef>
              <c:f>'[2]Publikime AL'!$E$71</c:f>
              <c:strCache>
                <c:ptCount val="1"/>
                <c:pt idx="0">
                  <c:v>Max (MW)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'[2]Publikime AL'!$E$72:$E$123</c:f>
              <c:numCache>
                <c:formatCode>General</c:formatCode>
                <c:ptCount val="52"/>
                <c:pt idx="0">
                  <c:v>1377</c:v>
                </c:pt>
                <c:pt idx="1">
                  <c:v>1460</c:v>
                </c:pt>
                <c:pt idx="2">
                  <c:v>1543</c:v>
                </c:pt>
                <c:pt idx="3">
                  <c:v>1433</c:v>
                </c:pt>
                <c:pt idx="4">
                  <c:v>1312</c:v>
                </c:pt>
                <c:pt idx="5">
                  <c:v>1396</c:v>
                </c:pt>
                <c:pt idx="6">
                  <c:v>1499</c:v>
                </c:pt>
                <c:pt idx="7">
                  <c:v>1542</c:v>
                </c:pt>
                <c:pt idx="8">
                  <c:v>1474</c:v>
                </c:pt>
                <c:pt idx="9">
                  <c:v>1382</c:v>
                </c:pt>
                <c:pt idx="10">
                  <c:v>1259</c:v>
                </c:pt>
                <c:pt idx="11">
                  <c:v>1358</c:v>
                </c:pt>
                <c:pt idx="12">
                  <c:v>1253</c:v>
                </c:pt>
                <c:pt idx="13">
                  <c:v>1171</c:v>
                </c:pt>
                <c:pt idx="14">
                  <c:v>1390</c:v>
                </c:pt>
                <c:pt idx="15">
                  <c:v>1146</c:v>
                </c:pt>
                <c:pt idx="16">
                  <c:v>1011</c:v>
                </c:pt>
                <c:pt idx="17">
                  <c:v>917</c:v>
                </c:pt>
                <c:pt idx="18">
                  <c:v>947</c:v>
                </c:pt>
                <c:pt idx="19">
                  <c:v>981</c:v>
                </c:pt>
                <c:pt idx="20">
                  <c:v>974</c:v>
                </c:pt>
                <c:pt idx="21">
                  <c:v>966</c:v>
                </c:pt>
                <c:pt idx="22">
                  <c:v>985</c:v>
                </c:pt>
                <c:pt idx="23">
                  <c:v>1093</c:v>
                </c:pt>
                <c:pt idx="24">
                  <c:v>1105</c:v>
                </c:pt>
                <c:pt idx="25">
                  <c:v>1204</c:v>
                </c:pt>
                <c:pt idx="26">
                  <c:v>1214</c:v>
                </c:pt>
                <c:pt idx="27">
                  <c:v>1251</c:v>
                </c:pt>
                <c:pt idx="28">
                  <c:v>1210</c:v>
                </c:pt>
                <c:pt idx="29">
                  <c:v>1355</c:v>
                </c:pt>
                <c:pt idx="30">
                  <c:v>1179</c:v>
                </c:pt>
                <c:pt idx="31">
                  <c:v>1279</c:v>
                </c:pt>
                <c:pt idx="32">
                  <c:v>1446</c:v>
                </c:pt>
                <c:pt idx="33">
                  <c:v>1271</c:v>
                </c:pt>
                <c:pt idx="34">
                  <c:v>1147</c:v>
                </c:pt>
                <c:pt idx="35">
                  <c:v>1089</c:v>
                </c:pt>
                <c:pt idx="36">
                  <c:v>1113</c:v>
                </c:pt>
                <c:pt idx="37">
                  <c:v>1113</c:v>
                </c:pt>
                <c:pt idx="38">
                  <c:v>1077</c:v>
                </c:pt>
                <c:pt idx="39">
                  <c:v>1202</c:v>
                </c:pt>
                <c:pt idx="40">
                  <c:v>1190</c:v>
                </c:pt>
                <c:pt idx="41">
                  <c:v>1157</c:v>
                </c:pt>
                <c:pt idx="42">
                  <c:v>1162</c:v>
                </c:pt>
                <c:pt idx="43">
                  <c:v>1154</c:v>
                </c:pt>
                <c:pt idx="44">
                  <c:v>1143</c:v>
                </c:pt>
                <c:pt idx="45">
                  <c:v>1229</c:v>
                </c:pt>
                <c:pt idx="46">
                  <c:v>1249</c:v>
                </c:pt>
                <c:pt idx="47">
                  <c:v>1375</c:v>
                </c:pt>
                <c:pt idx="48">
                  <c:v>1408</c:v>
                </c:pt>
                <c:pt idx="49">
                  <c:v>1457</c:v>
                </c:pt>
                <c:pt idx="50">
                  <c:v>1591</c:v>
                </c:pt>
                <c:pt idx="51">
                  <c:v>1571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D3-43A6-87D2-7458C4F97E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5"/>
        <c:axId val="1761220688"/>
        <c:axId val="1761216880"/>
      </c:barChart>
      <c:catAx>
        <c:axId val="17612206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Java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16880"/>
        <c:crosses val="autoZero"/>
        <c:auto val="1"/>
        <c:lblAlgn val="ctr"/>
        <c:lblOffset val="100"/>
        <c:noMultiLvlLbl val="0"/>
      </c:catAx>
      <c:valAx>
        <c:axId val="1761216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50"/>
                  <a:t>MW</a:t>
                </a:r>
              </a:p>
            </c:rich>
          </c:tx>
          <c:layout>
            <c:manualLayout>
              <c:xMode val="edge"/>
              <c:yMode val="edge"/>
              <c:x val="1.1764704671431767E-2"/>
              <c:y val="3.9307872171854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068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Realizimi per diten D+1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9425170744295685E-2"/>
          <c:y val="9.5579438429406555E-2"/>
          <c:w val="0.91446292967830989"/>
          <c:h val="0.76862107462032581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'[2]Publikime AL'!$D$159</c:f>
              <c:strCache>
                <c:ptCount val="1"/>
                <c:pt idx="0">
                  <c:v>Prodhimi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'[2]Publikime AL'!$D$160:$D$183</c:f>
              <c:numCache>
                <c:formatCode>0</c:formatCode>
                <c:ptCount val="24"/>
                <c:pt idx="0">
                  <c:v>992.1528240099999</c:v>
                </c:pt>
                <c:pt idx="1">
                  <c:v>903.98440011000025</c:v>
                </c:pt>
                <c:pt idx="2">
                  <c:v>866.91114640999979</c:v>
                </c:pt>
                <c:pt idx="3">
                  <c:v>881.44946844000015</c:v>
                </c:pt>
                <c:pt idx="4">
                  <c:v>888.99239947000001</c:v>
                </c:pt>
                <c:pt idx="5">
                  <c:v>918.24676890000012</c:v>
                </c:pt>
                <c:pt idx="6">
                  <c:v>987.65886702000034</c:v>
                </c:pt>
                <c:pt idx="7">
                  <c:v>1130.47450269</c:v>
                </c:pt>
                <c:pt idx="8">
                  <c:v>946.07289586999991</c:v>
                </c:pt>
                <c:pt idx="9">
                  <c:v>837.77596475999974</c:v>
                </c:pt>
                <c:pt idx="10">
                  <c:v>769.22488715999998</c:v>
                </c:pt>
                <c:pt idx="11">
                  <c:v>699.82573603000003</c:v>
                </c:pt>
                <c:pt idx="12">
                  <c:v>686.30340058999991</c:v>
                </c:pt>
                <c:pt idx="13">
                  <c:v>686.10127344</c:v>
                </c:pt>
                <c:pt idx="14">
                  <c:v>659.37753907000001</c:v>
                </c:pt>
                <c:pt idx="15">
                  <c:v>661.86243884999999</c:v>
                </c:pt>
                <c:pt idx="16">
                  <c:v>705.16513504000022</c:v>
                </c:pt>
                <c:pt idx="17">
                  <c:v>895.24239342999977</c:v>
                </c:pt>
                <c:pt idx="18">
                  <c:v>1180.51554588</c:v>
                </c:pt>
                <c:pt idx="19">
                  <c:v>1370.2023715399996</c:v>
                </c:pt>
                <c:pt idx="20">
                  <c:v>1498.2601722299999</c:v>
                </c:pt>
                <c:pt idx="21">
                  <c:v>1421.7374780799992</c:v>
                </c:pt>
                <c:pt idx="22">
                  <c:v>1295.5488827100003</c:v>
                </c:pt>
                <c:pt idx="23">
                  <c:v>1159.1228263100004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3FF-4596-87E1-4C090DFE9648}"/>
            </c:ext>
          </c:extLst>
        </c:ser>
        <c:ser>
          <c:idx val="1"/>
          <c:order val="1"/>
          <c:tx>
            <c:strRef>
              <c:f>'[2]Publikime AL'!$F$159</c:f>
              <c:strCache>
                <c:ptCount val="1"/>
                <c:pt idx="0">
                  <c:v>Ngarkesa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yVal>
            <c:numRef>
              <c:f>'[2]Publikime AL'!$F$160:$F$183</c:f>
              <c:numCache>
                <c:formatCode>0</c:formatCode>
                <c:ptCount val="24"/>
                <c:pt idx="0">
                  <c:v>643.19282400999987</c:v>
                </c:pt>
                <c:pt idx="1">
                  <c:v>582.82740011000033</c:v>
                </c:pt>
                <c:pt idx="2">
                  <c:v>550.42214640999964</c:v>
                </c:pt>
                <c:pt idx="3">
                  <c:v>536.28846844000009</c:v>
                </c:pt>
                <c:pt idx="4">
                  <c:v>543.08739946999992</c:v>
                </c:pt>
                <c:pt idx="5">
                  <c:v>572.6657689000001</c:v>
                </c:pt>
                <c:pt idx="6">
                  <c:v>636.92186702000038</c:v>
                </c:pt>
                <c:pt idx="7">
                  <c:v>708.66550269000004</c:v>
                </c:pt>
                <c:pt idx="8">
                  <c:v>758.94889586999989</c:v>
                </c:pt>
                <c:pt idx="9">
                  <c:v>759.09596475999979</c:v>
                </c:pt>
                <c:pt idx="10">
                  <c:v>722.02188716000001</c:v>
                </c:pt>
                <c:pt idx="11">
                  <c:v>701.86073603</c:v>
                </c:pt>
                <c:pt idx="12">
                  <c:v>697.46940058999985</c:v>
                </c:pt>
                <c:pt idx="13">
                  <c:v>689.81227344000001</c:v>
                </c:pt>
                <c:pt idx="14">
                  <c:v>666.95153907000008</c:v>
                </c:pt>
                <c:pt idx="15">
                  <c:v>665.89743885000007</c:v>
                </c:pt>
                <c:pt idx="16">
                  <c:v>701.45113504000028</c:v>
                </c:pt>
                <c:pt idx="17">
                  <c:v>765.44839342999978</c:v>
                </c:pt>
                <c:pt idx="18">
                  <c:v>842.07454587999996</c:v>
                </c:pt>
                <c:pt idx="19">
                  <c:v>941.00437153999951</c:v>
                </c:pt>
                <c:pt idx="20">
                  <c:v>1047.1761722299998</c:v>
                </c:pt>
                <c:pt idx="21">
                  <c:v>1012.5364780799991</c:v>
                </c:pt>
                <c:pt idx="22">
                  <c:v>888.79088271000023</c:v>
                </c:pt>
                <c:pt idx="23">
                  <c:v>734.94982631000039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3FF-4596-87E1-4C090DFE9648}"/>
            </c:ext>
          </c:extLst>
        </c:ser>
        <c:ser>
          <c:idx val="2"/>
          <c:order val="2"/>
          <c:tx>
            <c:strRef>
              <c:f>'[2]Publikime AL'!$E$159</c:f>
              <c:strCache>
                <c:ptCount val="1"/>
                <c:pt idx="0">
                  <c:v>Shkembimi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yVal>
            <c:numRef>
              <c:f>'[2]Publikime AL'!$E$160:$E$183</c:f>
              <c:numCache>
                <c:formatCode>0</c:formatCode>
                <c:ptCount val="24"/>
                <c:pt idx="0">
                  <c:v>348.96000000000004</c:v>
                </c:pt>
                <c:pt idx="1">
                  <c:v>321.15699999999998</c:v>
                </c:pt>
                <c:pt idx="2">
                  <c:v>316.48900000000009</c:v>
                </c:pt>
                <c:pt idx="3">
                  <c:v>345.161</c:v>
                </c:pt>
                <c:pt idx="4">
                  <c:v>345.90500000000009</c:v>
                </c:pt>
                <c:pt idx="5">
                  <c:v>345.58100000000007</c:v>
                </c:pt>
                <c:pt idx="6">
                  <c:v>350.73699999999997</c:v>
                </c:pt>
                <c:pt idx="7">
                  <c:v>421.80899999999997</c:v>
                </c:pt>
                <c:pt idx="8">
                  <c:v>187.124</c:v>
                </c:pt>
                <c:pt idx="9">
                  <c:v>78.680000000000007</c:v>
                </c:pt>
                <c:pt idx="10">
                  <c:v>47.202999999999975</c:v>
                </c:pt>
                <c:pt idx="11">
                  <c:v>-2.035000000000025</c:v>
                </c:pt>
                <c:pt idx="12">
                  <c:v>-11.165999999999997</c:v>
                </c:pt>
                <c:pt idx="13">
                  <c:v>-3.7110000000000127</c:v>
                </c:pt>
                <c:pt idx="14">
                  <c:v>-7.5740000000000123</c:v>
                </c:pt>
                <c:pt idx="15">
                  <c:v>-4.035000000000025</c:v>
                </c:pt>
                <c:pt idx="16">
                  <c:v>3.7139999999999986</c:v>
                </c:pt>
                <c:pt idx="17">
                  <c:v>129.79399999999998</c:v>
                </c:pt>
                <c:pt idx="18">
                  <c:v>338.44100000000003</c:v>
                </c:pt>
                <c:pt idx="19">
                  <c:v>429.19800000000009</c:v>
                </c:pt>
                <c:pt idx="20">
                  <c:v>451.08400000000006</c:v>
                </c:pt>
                <c:pt idx="21">
                  <c:v>409.20099999999996</c:v>
                </c:pt>
                <c:pt idx="22">
                  <c:v>406.75799999999998</c:v>
                </c:pt>
                <c:pt idx="23">
                  <c:v>424.173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3FF-4596-87E1-4C090DFE96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1216336"/>
        <c:axId val="1761218512"/>
      </c:scatterChart>
      <c:valAx>
        <c:axId val="1761216336"/>
        <c:scaling>
          <c:orientation val="minMax"/>
          <c:max val="24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18512"/>
        <c:crosses val="autoZero"/>
        <c:crossBetween val="midCat"/>
        <c:majorUnit val="1"/>
        <c:minorUnit val="1"/>
      </c:valAx>
      <c:valAx>
        <c:axId val="1761218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MW</a:t>
                </a:r>
              </a:p>
            </c:rich>
          </c:tx>
          <c:layout>
            <c:manualLayout>
              <c:xMode val="edge"/>
              <c:yMode val="edge"/>
              <c:x val="1.3908644795214869E-2"/>
              <c:y val="3.427274840300285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16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Parashikimi W-1 i ngarkeses totale per BZ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6213074242912631E-2"/>
          <c:y val="0.13135013662234538"/>
          <c:w val="0.91663292965572285"/>
          <c:h val="0.733755720419926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'[2]Publikime AL'!$A$11</c:f>
              <c:strCache>
                <c:ptCount val="1"/>
                <c:pt idx="0">
                  <c:v>Min (MW)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'[2]Publikime AL'!$B$10:$H$10</c:f>
              <c:strCache>
                <c:ptCount val="7"/>
                <c:pt idx="0">
                  <c:v>27.04.2026</c:v>
                </c:pt>
                <c:pt idx="1">
                  <c:v>28.04.2026</c:v>
                </c:pt>
                <c:pt idx="2">
                  <c:v>29.04.20262</c:v>
                </c:pt>
                <c:pt idx="3">
                  <c:v>30.04.2026</c:v>
                </c:pt>
                <c:pt idx="4">
                  <c:v>01.05.2026</c:v>
                </c:pt>
                <c:pt idx="5">
                  <c:v>02.05.2026</c:v>
                </c:pt>
                <c:pt idx="6">
                  <c:v>03.05.2026</c:v>
                </c:pt>
              </c:strCache>
            </c:strRef>
          </c:cat>
          <c:val>
            <c:numRef>
              <c:f>'[2]Publikime AL'!$B$11:$H$11</c:f>
              <c:numCache>
                <c:formatCode>0</c:formatCode>
                <c:ptCount val="7"/>
                <c:pt idx="0">
                  <c:v>511</c:v>
                </c:pt>
                <c:pt idx="1">
                  <c:v>520</c:v>
                </c:pt>
                <c:pt idx="2">
                  <c:v>528</c:v>
                </c:pt>
                <c:pt idx="3">
                  <c:v>533</c:v>
                </c:pt>
                <c:pt idx="4">
                  <c:v>531</c:v>
                </c:pt>
                <c:pt idx="5">
                  <c:v>542</c:v>
                </c:pt>
                <c:pt idx="6">
                  <c:v>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12-472F-8643-57257FB25256}"/>
            </c:ext>
          </c:extLst>
        </c:ser>
        <c:ser>
          <c:idx val="1"/>
          <c:order val="1"/>
          <c:tx>
            <c:strRef>
              <c:f>'[2]Publikime AL'!$A$12</c:f>
              <c:strCache>
                <c:ptCount val="1"/>
                <c:pt idx="0">
                  <c:v>Max (MW)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'[2]Publikime AL'!$B$10:$H$10</c:f>
              <c:strCache>
                <c:ptCount val="7"/>
                <c:pt idx="0">
                  <c:v>27.04.2026</c:v>
                </c:pt>
                <c:pt idx="1">
                  <c:v>28.04.2026</c:v>
                </c:pt>
                <c:pt idx="2">
                  <c:v>29.04.20262</c:v>
                </c:pt>
                <c:pt idx="3">
                  <c:v>30.04.2026</c:v>
                </c:pt>
                <c:pt idx="4">
                  <c:v>01.05.2026</c:v>
                </c:pt>
                <c:pt idx="5">
                  <c:v>02.05.2026</c:v>
                </c:pt>
                <c:pt idx="6">
                  <c:v>03.05.2026</c:v>
                </c:pt>
              </c:strCache>
            </c:strRef>
          </c:cat>
          <c:val>
            <c:numRef>
              <c:f>'[2]Publikime AL'!$B$12:$H$12</c:f>
              <c:numCache>
                <c:formatCode>0</c:formatCode>
                <c:ptCount val="7"/>
                <c:pt idx="0">
                  <c:v>1028</c:v>
                </c:pt>
                <c:pt idx="1">
                  <c:v>1064</c:v>
                </c:pt>
                <c:pt idx="2">
                  <c:v>1123</c:v>
                </c:pt>
                <c:pt idx="3">
                  <c:v>1110</c:v>
                </c:pt>
                <c:pt idx="4">
                  <c:v>1070</c:v>
                </c:pt>
                <c:pt idx="5">
                  <c:v>1196</c:v>
                </c:pt>
                <c:pt idx="6">
                  <c:v>1042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12-472F-8643-57257FB252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61223408"/>
        <c:axId val="1761226672"/>
      </c:barChart>
      <c:catAx>
        <c:axId val="17612234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6672"/>
        <c:crosses val="autoZero"/>
        <c:auto val="1"/>
        <c:lblAlgn val="ctr"/>
        <c:lblOffset val="100"/>
        <c:noMultiLvlLbl val="0"/>
      </c:catAx>
      <c:valAx>
        <c:axId val="1761226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MW</a:t>
                </a:r>
              </a:p>
            </c:rich>
          </c:tx>
          <c:layout>
            <c:manualLayout>
              <c:xMode val="edge"/>
              <c:yMode val="edge"/>
              <c:x val="1.8713450292397661E-2"/>
              <c:y val="3.877235920397371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3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Planifikimi i gjenerimit per D-1 </a:t>
            </a:r>
          </a:p>
        </c:rich>
      </c:tx>
      <c:layout>
        <c:manualLayout>
          <c:xMode val="edge"/>
          <c:yMode val="edge"/>
          <c:x val="0.39020262568034325"/>
          <c:y val="2.50783671547550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1678549567335752E-2"/>
          <c:y val="0.10335073752998489"/>
          <c:w val="0.93394236694535882"/>
          <c:h val="0.7780933112725614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'[2]Publikime AL'!$E$71</c:f>
              <c:strCache>
                <c:ptCount val="1"/>
                <c:pt idx="0">
                  <c:v>Max (MW)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'[2]Publikime AL'!$E$453:$E$476</c:f>
              <c:numCache>
                <c:formatCode>0</c:formatCode>
                <c:ptCount val="24"/>
                <c:pt idx="0">
                  <c:v>1034.1500000000001</c:v>
                </c:pt>
                <c:pt idx="1">
                  <c:v>944.5</c:v>
                </c:pt>
                <c:pt idx="2">
                  <c:v>920.12</c:v>
                </c:pt>
                <c:pt idx="3">
                  <c:v>913.56</c:v>
                </c:pt>
                <c:pt idx="4">
                  <c:v>911.86</c:v>
                </c:pt>
                <c:pt idx="5">
                  <c:v>976.96</c:v>
                </c:pt>
                <c:pt idx="6">
                  <c:v>1164.56</c:v>
                </c:pt>
                <c:pt idx="7">
                  <c:v>1408.38</c:v>
                </c:pt>
                <c:pt idx="8">
                  <c:v>1081.4000000000001</c:v>
                </c:pt>
                <c:pt idx="9">
                  <c:v>1076.92</c:v>
                </c:pt>
                <c:pt idx="10">
                  <c:v>993.47</c:v>
                </c:pt>
                <c:pt idx="11">
                  <c:v>910.39</c:v>
                </c:pt>
                <c:pt idx="12">
                  <c:v>848.3</c:v>
                </c:pt>
                <c:pt idx="13">
                  <c:v>847.35</c:v>
                </c:pt>
                <c:pt idx="14">
                  <c:v>839.54</c:v>
                </c:pt>
                <c:pt idx="15">
                  <c:v>879.2</c:v>
                </c:pt>
                <c:pt idx="16">
                  <c:v>940.41</c:v>
                </c:pt>
                <c:pt idx="17">
                  <c:v>958.11</c:v>
                </c:pt>
                <c:pt idx="18">
                  <c:v>1490.25</c:v>
                </c:pt>
                <c:pt idx="19">
                  <c:v>1582.18</c:v>
                </c:pt>
                <c:pt idx="20">
                  <c:v>1651.19</c:v>
                </c:pt>
                <c:pt idx="21">
                  <c:v>1574.61</c:v>
                </c:pt>
                <c:pt idx="22">
                  <c:v>1367.32</c:v>
                </c:pt>
                <c:pt idx="23">
                  <c:v>1157.98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71-42A7-816A-FF2A185DA1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4"/>
        <c:overlap val="19"/>
        <c:axId val="1761222864"/>
        <c:axId val="1761215792"/>
      </c:barChart>
      <c:catAx>
        <c:axId val="1761222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ORA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15792"/>
        <c:crosses val="autoZero"/>
        <c:auto val="1"/>
        <c:lblAlgn val="ctr"/>
        <c:lblOffset val="100"/>
        <c:noMultiLvlLbl val="0"/>
      </c:catAx>
      <c:valAx>
        <c:axId val="1761215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50"/>
                  <a:t>MW</a:t>
                </a:r>
              </a:p>
            </c:rich>
          </c:tx>
          <c:layout>
            <c:manualLayout>
              <c:xMode val="edge"/>
              <c:yMode val="edge"/>
              <c:x val="1.1764704671431767E-2"/>
              <c:y val="3.9307872171854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286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Parashikim i javës në avancë për ngarkesen dhe humbjet e pritshme orare </a:t>
            </a:r>
          </a:p>
        </c:rich>
      </c:tx>
      <c:layout>
        <c:manualLayout>
          <c:xMode val="edge"/>
          <c:yMode val="edge"/>
          <c:x val="0.21843301746972002"/>
          <c:y val="2.50783671547550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1678549567335752E-2"/>
          <c:y val="0.10335073752998489"/>
          <c:w val="0.93394236694535882"/>
          <c:h val="0.77809331127256143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'[2]Publikime AL'!$D$616</c:f>
              <c:strCache>
                <c:ptCount val="1"/>
                <c:pt idx="0">
                  <c:v>Ngarkesa (MWh)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yVal>
            <c:numRef>
              <c:f>'[2]Publikime AL'!$D$617:$D$784</c:f>
              <c:numCache>
                <c:formatCode>0</c:formatCode>
                <c:ptCount val="168"/>
                <c:pt idx="0">
                  <c:v>608.23</c:v>
                </c:pt>
                <c:pt idx="1">
                  <c:v>544.98</c:v>
                </c:pt>
                <c:pt idx="2">
                  <c:v>515.30999999999995</c:v>
                </c:pt>
                <c:pt idx="3">
                  <c:v>503.17</c:v>
                </c:pt>
                <c:pt idx="4">
                  <c:v>507.1</c:v>
                </c:pt>
                <c:pt idx="5">
                  <c:v>561.17999999999995</c:v>
                </c:pt>
                <c:pt idx="6">
                  <c:v>689.61</c:v>
                </c:pt>
                <c:pt idx="7">
                  <c:v>857.12</c:v>
                </c:pt>
                <c:pt idx="8">
                  <c:v>901.24</c:v>
                </c:pt>
                <c:pt idx="9">
                  <c:v>874.31</c:v>
                </c:pt>
                <c:pt idx="10">
                  <c:v>855.65</c:v>
                </c:pt>
                <c:pt idx="11">
                  <c:v>789.6</c:v>
                </c:pt>
                <c:pt idx="12">
                  <c:v>916.68</c:v>
                </c:pt>
                <c:pt idx="13">
                  <c:v>977.49</c:v>
                </c:pt>
                <c:pt idx="14">
                  <c:v>972.36</c:v>
                </c:pt>
                <c:pt idx="15">
                  <c:v>839.47</c:v>
                </c:pt>
                <c:pt idx="16">
                  <c:v>860.07</c:v>
                </c:pt>
                <c:pt idx="17">
                  <c:v>825.29</c:v>
                </c:pt>
                <c:pt idx="18">
                  <c:v>922.64</c:v>
                </c:pt>
                <c:pt idx="19">
                  <c:v>965.24</c:v>
                </c:pt>
                <c:pt idx="20">
                  <c:v>1038.82</c:v>
                </c:pt>
                <c:pt idx="21">
                  <c:v>920.65</c:v>
                </c:pt>
                <c:pt idx="22">
                  <c:v>802.82</c:v>
                </c:pt>
                <c:pt idx="23">
                  <c:v>659.78</c:v>
                </c:pt>
                <c:pt idx="24">
                  <c:v>594.42999999999995</c:v>
                </c:pt>
                <c:pt idx="25">
                  <c:v>521.32000000000005</c:v>
                </c:pt>
                <c:pt idx="26">
                  <c:v>501.51</c:v>
                </c:pt>
                <c:pt idx="27">
                  <c:v>484.28</c:v>
                </c:pt>
                <c:pt idx="28">
                  <c:v>488.54</c:v>
                </c:pt>
                <c:pt idx="29">
                  <c:v>539.29</c:v>
                </c:pt>
                <c:pt idx="30">
                  <c:v>648.54999999999995</c:v>
                </c:pt>
                <c:pt idx="31">
                  <c:v>809.7</c:v>
                </c:pt>
                <c:pt idx="32">
                  <c:v>868.47</c:v>
                </c:pt>
                <c:pt idx="33">
                  <c:v>764.35</c:v>
                </c:pt>
                <c:pt idx="34">
                  <c:v>753.44</c:v>
                </c:pt>
                <c:pt idx="35">
                  <c:v>709.07</c:v>
                </c:pt>
                <c:pt idx="36">
                  <c:v>677.7</c:v>
                </c:pt>
                <c:pt idx="37">
                  <c:v>700.12</c:v>
                </c:pt>
                <c:pt idx="38">
                  <c:v>715.12</c:v>
                </c:pt>
                <c:pt idx="39">
                  <c:v>813.79</c:v>
                </c:pt>
                <c:pt idx="40">
                  <c:v>837.34</c:v>
                </c:pt>
                <c:pt idx="41">
                  <c:v>863.74</c:v>
                </c:pt>
                <c:pt idx="42">
                  <c:v>931.62</c:v>
                </c:pt>
                <c:pt idx="43">
                  <c:v>1019.43</c:v>
                </c:pt>
                <c:pt idx="44">
                  <c:v>1059.32</c:v>
                </c:pt>
                <c:pt idx="45">
                  <c:v>985.69</c:v>
                </c:pt>
                <c:pt idx="46">
                  <c:v>886.71</c:v>
                </c:pt>
                <c:pt idx="47">
                  <c:v>754.58</c:v>
                </c:pt>
                <c:pt idx="48">
                  <c:v>666.61</c:v>
                </c:pt>
                <c:pt idx="49">
                  <c:v>586.91</c:v>
                </c:pt>
                <c:pt idx="50">
                  <c:v>550.54</c:v>
                </c:pt>
                <c:pt idx="51">
                  <c:v>550.73</c:v>
                </c:pt>
                <c:pt idx="52">
                  <c:v>543.58000000000004</c:v>
                </c:pt>
                <c:pt idx="53">
                  <c:v>602.84</c:v>
                </c:pt>
                <c:pt idx="54">
                  <c:v>741.72</c:v>
                </c:pt>
                <c:pt idx="55">
                  <c:v>904.18</c:v>
                </c:pt>
                <c:pt idx="56">
                  <c:v>952.12</c:v>
                </c:pt>
                <c:pt idx="57">
                  <c:v>888.2</c:v>
                </c:pt>
                <c:pt idx="58">
                  <c:v>776.94</c:v>
                </c:pt>
                <c:pt idx="59">
                  <c:v>781.91</c:v>
                </c:pt>
                <c:pt idx="60">
                  <c:v>780.87</c:v>
                </c:pt>
                <c:pt idx="61">
                  <c:v>781.94</c:v>
                </c:pt>
                <c:pt idx="62">
                  <c:v>780.89</c:v>
                </c:pt>
                <c:pt idx="63">
                  <c:v>773.47</c:v>
                </c:pt>
                <c:pt idx="64">
                  <c:v>774.8</c:v>
                </c:pt>
                <c:pt idx="65">
                  <c:v>852.82</c:v>
                </c:pt>
                <c:pt idx="66">
                  <c:v>940.32</c:v>
                </c:pt>
                <c:pt idx="67">
                  <c:v>1061.58</c:v>
                </c:pt>
                <c:pt idx="68">
                  <c:v>1132.47</c:v>
                </c:pt>
                <c:pt idx="69">
                  <c:v>1056.2</c:v>
                </c:pt>
                <c:pt idx="70">
                  <c:v>928.43</c:v>
                </c:pt>
                <c:pt idx="71">
                  <c:v>795.46</c:v>
                </c:pt>
                <c:pt idx="72">
                  <c:v>652.29</c:v>
                </c:pt>
                <c:pt idx="73">
                  <c:v>580.37</c:v>
                </c:pt>
                <c:pt idx="74">
                  <c:v>556.85</c:v>
                </c:pt>
                <c:pt idx="75">
                  <c:v>542.29</c:v>
                </c:pt>
                <c:pt idx="76">
                  <c:v>550.08000000000004</c:v>
                </c:pt>
                <c:pt idx="77">
                  <c:v>607.23</c:v>
                </c:pt>
                <c:pt idx="78">
                  <c:v>747.31</c:v>
                </c:pt>
                <c:pt idx="79">
                  <c:v>915.96</c:v>
                </c:pt>
                <c:pt idx="80">
                  <c:v>944.8</c:v>
                </c:pt>
                <c:pt idx="81">
                  <c:v>887.31</c:v>
                </c:pt>
                <c:pt idx="82">
                  <c:v>804.56</c:v>
                </c:pt>
                <c:pt idx="83">
                  <c:v>824.05</c:v>
                </c:pt>
                <c:pt idx="84">
                  <c:v>830.96</c:v>
                </c:pt>
                <c:pt idx="85">
                  <c:v>858.72</c:v>
                </c:pt>
                <c:pt idx="86">
                  <c:v>855.81</c:v>
                </c:pt>
                <c:pt idx="87">
                  <c:v>794.38</c:v>
                </c:pt>
                <c:pt idx="88">
                  <c:v>790.41</c:v>
                </c:pt>
                <c:pt idx="89">
                  <c:v>857.93</c:v>
                </c:pt>
                <c:pt idx="90">
                  <c:v>939.1</c:v>
                </c:pt>
                <c:pt idx="91">
                  <c:v>1072.92</c:v>
                </c:pt>
                <c:pt idx="92">
                  <c:v>1164.52</c:v>
                </c:pt>
                <c:pt idx="93">
                  <c:v>1106.45</c:v>
                </c:pt>
                <c:pt idx="94">
                  <c:v>956.89</c:v>
                </c:pt>
                <c:pt idx="95">
                  <c:v>796.33</c:v>
                </c:pt>
                <c:pt idx="96">
                  <c:v>672.34</c:v>
                </c:pt>
                <c:pt idx="97">
                  <c:v>605.95000000000005</c:v>
                </c:pt>
                <c:pt idx="98">
                  <c:v>570.87</c:v>
                </c:pt>
                <c:pt idx="99">
                  <c:v>555.82000000000005</c:v>
                </c:pt>
                <c:pt idx="100">
                  <c:v>560.94000000000005</c:v>
                </c:pt>
                <c:pt idx="101">
                  <c:v>620.19000000000005</c:v>
                </c:pt>
                <c:pt idx="102">
                  <c:v>706.14</c:v>
                </c:pt>
                <c:pt idx="103">
                  <c:v>825.42</c:v>
                </c:pt>
                <c:pt idx="104">
                  <c:v>889.77</c:v>
                </c:pt>
                <c:pt idx="105">
                  <c:v>890.22</c:v>
                </c:pt>
                <c:pt idx="106">
                  <c:v>846.02</c:v>
                </c:pt>
                <c:pt idx="107">
                  <c:v>827.75</c:v>
                </c:pt>
                <c:pt idx="108">
                  <c:v>803.47</c:v>
                </c:pt>
                <c:pt idx="109">
                  <c:v>797.17</c:v>
                </c:pt>
                <c:pt idx="110">
                  <c:v>780.01</c:v>
                </c:pt>
                <c:pt idx="111">
                  <c:v>779.28</c:v>
                </c:pt>
                <c:pt idx="112">
                  <c:v>760.73</c:v>
                </c:pt>
                <c:pt idx="113">
                  <c:v>815.17</c:v>
                </c:pt>
                <c:pt idx="114">
                  <c:v>889.85</c:v>
                </c:pt>
                <c:pt idx="115">
                  <c:v>979.42</c:v>
                </c:pt>
                <c:pt idx="116">
                  <c:v>1039.55</c:v>
                </c:pt>
                <c:pt idx="117">
                  <c:v>957.46</c:v>
                </c:pt>
                <c:pt idx="118">
                  <c:v>843.12</c:v>
                </c:pt>
                <c:pt idx="119">
                  <c:v>703.86</c:v>
                </c:pt>
                <c:pt idx="120">
                  <c:v>649.01</c:v>
                </c:pt>
                <c:pt idx="121">
                  <c:v>596.14</c:v>
                </c:pt>
                <c:pt idx="122">
                  <c:v>561.49</c:v>
                </c:pt>
                <c:pt idx="123">
                  <c:v>532.69000000000005</c:v>
                </c:pt>
                <c:pt idx="124">
                  <c:v>539.74</c:v>
                </c:pt>
                <c:pt idx="125">
                  <c:v>567.04999999999995</c:v>
                </c:pt>
                <c:pt idx="126">
                  <c:v>627.19000000000005</c:v>
                </c:pt>
                <c:pt idx="127">
                  <c:v>705.72</c:v>
                </c:pt>
                <c:pt idx="128">
                  <c:v>778.07</c:v>
                </c:pt>
                <c:pt idx="129">
                  <c:v>808.25</c:v>
                </c:pt>
                <c:pt idx="130">
                  <c:v>786.53</c:v>
                </c:pt>
                <c:pt idx="131">
                  <c:v>772.55</c:v>
                </c:pt>
                <c:pt idx="132">
                  <c:v>726.16</c:v>
                </c:pt>
                <c:pt idx="133">
                  <c:v>713.44</c:v>
                </c:pt>
                <c:pt idx="134">
                  <c:v>688.84</c:v>
                </c:pt>
                <c:pt idx="135">
                  <c:v>697.57</c:v>
                </c:pt>
                <c:pt idx="136">
                  <c:v>694.62</c:v>
                </c:pt>
                <c:pt idx="137">
                  <c:v>736.87</c:v>
                </c:pt>
                <c:pt idx="138">
                  <c:v>829.58</c:v>
                </c:pt>
                <c:pt idx="139">
                  <c:v>938.56</c:v>
                </c:pt>
                <c:pt idx="140">
                  <c:v>1042.0999999999999</c:v>
                </c:pt>
                <c:pt idx="141">
                  <c:v>944.35</c:v>
                </c:pt>
                <c:pt idx="142">
                  <c:v>855.47</c:v>
                </c:pt>
                <c:pt idx="143">
                  <c:v>713.64</c:v>
                </c:pt>
                <c:pt idx="144">
                  <c:v>616.99</c:v>
                </c:pt>
                <c:pt idx="145">
                  <c:v>547.82000000000005</c:v>
                </c:pt>
                <c:pt idx="146">
                  <c:v>513.41</c:v>
                </c:pt>
                <c:pt idx="147">
                  <c:v>500.58</c:v>
                </c:pt>
                <c:pt idx="148">
                  <c:v>507.21</c:v>
                </c:pt>
                <c:pt idx="149">
                  <c:v>558.80999999999995</c:v>
                </c:pt>
                <c:pt idx="150">
                  <c:v>689.05</c:v>
                </c:pt>
                <c:pt idx="151">
                  <c:v>848.63</c:v>
                </c:pt>
                <c:pt idx="152">
                  <c:v>871.2</c:v>
                </c:pt>
                <c:pt idx="153">
                  <c:v>815.01</c:v>
                </c:pt>
                <c:pt idx="154">
                  <c:v>750.36</c:v>
                </c:pt>
                <c:pt idx="155">
                  <c:v>748.93</c:v>
                </c:pt>
                <c:pt idx="156">
                  <c:v>704.4</c:v>
                </c:pt>
                <c:pt idx="157">
                  <c:v>709</c:v>
                </c:pt>
                <c:pt idx="158">
                  <c:v>709.43</c:v>
                </c:pt>
                <c:pt idx="159">
                  <c:v>715.43</c:v>
                </c:pt>
                <c:pt idx="160">
                  <c:v>728.61</c:v>
                </c:pt>
                <c:pt idx="161">
                  <c:v>788.24</c:v>
                </c:pt>
                <c:pt idx="162">
                  <c:v>854.64</c:v>
                </c:pt>
                <c:pt idx="163">
                  <c:v>962.79</c:v>
                </c:pt>
                <c:pt idx="164">
                  <c:v>1021.87</c:v>
                </c:pt>
                <c:pt idx="165">
                  <c:v>964.5</c:v>
                </c:pt>
                <c:pt idx="166">
                  <c:v>854.26</c:v>
                </c:pt>
                <c:pt idx="167">
                  <c:v>718.01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B69-4FCA-A865-FD84E08CB8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1230480"/>
        <c:axId val="1761223952"/>
      </c:scatterChart>
      <c:scatterChart>
        <c:scatterStyle val="smoothMarker"/>
        <c:varyColors val="0"/>
        <c:ser>
          <c:idx val="0"/>
          <c:order val="1"/>
          <c:tx>
            <c:strRef>
              <c:f>'[2]Publikime AL'!$E$616</c:f>
              <c:strCache>
                <c:ptCount val="1"/>
                <c:pt idx="0">
                  <c:v>Humbje (MWh)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'[2]Publikime AL'!$E$617:$E$784</c:f>
              <c:numCache>
                <c:formatCode>0</c:formatCode>
                <c:ptCount val="168"/>
                <c:pt idx="0">
                  <c:v>8.9206309811312394</c:v>
                </c:pt>
                <c:pt idx="1">
                  <c:v>10.855265731130203</c:v>
                </c:pt>
                <c:pt idx="2">
                  <c:v>10.48665516113067</c:v>
                </c:pt>
                <c:pt idx="3">
                  <c:v>10.863629981130202</c:v>
                </c:pt>
                <c:pt idx="4">
                  <c:v>10.879497091130702</c:v>
                </c:pt>
                <c:pt idx="5">
                  <c:v>13.510798091130368</c:v>
                </c:pt>
                <c:pt idx="6">
                  <c:v>15.552425091130544</c:v>
                </c:pt>
                <c:pt idx="7">
                  <c:v>19.039514461130238</c:v>
                </c:pt>
                <c:pt idx="8">
                  <c:v>17.187655411131345</c:v>
                </c:pt>
                <c:pt idx="9">
                  <c:v>22.58237513113113</c:v>
                </c:pt>
                <c:pt idx="10">
                  <c:v>26.452122791130478</c:v>
                </c:pt>
                <c:pt idx="11">
                  <c:v>24.721742491130499</c:v>
                </c:pt>
                <c:pt idx="12">
                  <c:v>21.876088241130333</c:v>
                </c:pt>
                <c:pt idx="13">
                  <c:v>18.772293801130218</c:v>
                </c:pt>
                <c:pt idx="14">
                  <c:v>16.645128251130359</c:v>
                </c:pt>
                <c:pt idx="15">
                  <c:v>16.27882176113053</c:v>
                </c:pt>
                <c:pt idx="16">
                  <c:v>22.655495211130074</c:v>
                </c:pt>
                <c:pt idx="17">
                  <c:v>16.205051401129367</c:v>
                </c:pt>
                <c:pt idx="18">
                  <c:v>18.589284531130943</c:v>
                </c:pt>
                <c:pt idx="19">
                  <c:v>22.099769751129998</c:v>
                </c:pt>
                <c:pt idx="20">
                  <c:v>22.120004501130097</c:v>
                </c:pt>
                <c:pt idx="21">
                  <c:v>21.488837821130574</c:v>
                </c:pt>
                <c:pt idx="22">
                  <c:v>18.010132971130815</c:v>
                </c:pt>
                <c:pt idx="23">
                  <c:v>13.112947161130705</c:v>
                </c:pt>
                <c:pt idx="24">
                  <c:v>11.424222911130755</c:v>
                </c:pt>
                <c:pt idx="25">
                  <c:v>13.266963811130495</c:v>
                </c:pt>
                <c:pt idx="26">
                  <c:v>12.114346201130616</c:v>
                </c:pt>
                <c:pt idx="27">
                  <c:v>11.827632901130414</c:v>
                </c:pt>
                <c:pt idx="28">
                  <c:v>12.308475351130255</c:v>
                </c:pt>
                <c:pt idx="29">
                  <c:v>11.596658371130957</c:v>
                </c:pt>
                <c:pt idx="30">
                  <c:v>16.770397991130721</c:v>
                </c:pt>
                <c:pt idx="31">
                  <c:v>16.681552371130238</c:v>
                </c:pt>
                <c:pt idx="32">
                  <c:v>24.629459621130081</c:v>
                </c:pt>
                <c:pt idx="33">
                  <c:v>28.37402619113027</c:v>
                </c:pt>
                <c:pt idx="34">
                  <c:v>34.040892001130487</c:v>
                </c:pt>
                <c:pt idx="35">
                  <c:v>26.402511791130564</c:v>
                </c:pt>
                <c:pt idx="36">
                  <c:v>20.296122131130346</c:v>
                </c:pt>
                <c:pt idx="37">
                  <c:v>18.763875841130584</c:v>
                </c:pt>
                <c:pt idx="38">
                  <c:v>18.717615641131033</c:v>
                </c:pt>
                <c:pt idx="39">
                  <c:v>16.745350981130969</c:v>
                </c:pt>
                <c:pt idx="40">
                  <c:v>21.218626431130815</c:v>
                </c:pt>
                <c:pt idx="41">
                  <c:v>15.928180551130481</c:v>
                </c:pt>
                <c:pt idx="42">
                  <c:v>17.794605661130845</c:v>
                </c:pt>
                <c:pt idx="43">
                  <c:v>20.605137241130251</c:v>
                </c:pt>
                <c:pt idx="44">
                  <c:v>24.270384911131032</c:v>
                </c:pt>
                <c:pt idx="45">
                  <c:v>25.21310645113067</c:v>
                </c:pt>
                <c:pt idx="46">
                  <c:v>21.009400331130564</c:v>
                </c:pt>
                <c:pt idx="47">
                  <c:v>17.539428031130456</c:v>
                </c:pt>
                <c:pt idx="48">
                  <c:v>20.195917581130516</c:v>
                </c:pt>
                <c:pt idx="49">
                  <c:v>19.032079871130691</c:v>
                </c:pt>
                <c:pt idx="50">
                  <c:v>16.196379621130291</c:v>
                </c:pt>
                <c:pt idx="51">
                  <c:v>17.675394881130501</c:v>
                </c:pt>
                <c:pt idx="52">
                  <c:v>19.123959631130901</c:v>
                </c:pt>
                <c:pt idx="53">
                  <c:v>21.616674631130422</c:v>
                </c:pt>
                <c:pt idx="54">
                  <c:v>20.92593833113051</c:v>
                </c:pt>
                <c:pt idx="55">
                  <c:v>14.78686048113093</c:v>
                </c:pt>
                <c:pt idx="56">
                  <c:v>13.894586751129964</c:v>
                </c:pt>
                <c:pt idx="57">
                  <c:v>15.976731461130385</c:v>
                </c:pt>
                <c:pt idx="58">
                  <c:v>16.725786501130415</c:v>
                </c:pt>
                <c:pt idx="59">
                  <c:v>19.31352616113054</c:v>
                </c:pt>
                <c:pt idx="60">
                  <c:v>20.846052031130512</c:v>
                </c:pt>
                <c:pt idx="61">
                  <c:v>24.01791343113041</c:v>
                </c:pt>
                <c:pt idx="62">
                  <c:v>22.087313701130597</c:v>
                </c:pt>
                <c:pt idx="63">
                  <c:v>21.032268111130634</c:v>
                </c:pt>
                <c:pt idx="64">
                  <c:v>17.181893441130114</c:v>
                </c:pt>
                <c:pt idx="65">
                  <c:v>18.827906561130476</c:v>
                </c:pt>
                <c:pt idx="66">
                  <c:v>19.041613481130298</c:v>
                </c:pt>
                <c:pt idx="67">
                  <c:v>22.39104707113097</c:v>
                </c:pt>
                <c:pt idx="68">
                  <c:v>25.81369220112947</c:v>
                </c:pt>
                <c:pt idx="69">
                  <c:v>26.39648568113148</c:v>
                </c:pt>
                <c:pt idx="70">
                  <c:v>21.519453831130704</c:v>
                </c:pt>
                <c:pt idx="71">
                  <c:v>20.194023231129904</c:v>
                </c:pt>
                <c:pt idx="72">
                  <c:v>13.532435141130122</c:v>
                </c:pt>
                <c:pt idx="73">
                  <c:v>12.665779881130788</c:v>
                </c:pt>
                <c:pt idx="74">
                  <c:v>11.542544681130607</c:v>
                </c:pt>
                <c:pt idx="75">
                  <c:v>11.127356881130481</c:v>
                </c:pt>
                <c:pt idx="76">
                  <c:v>10.86583543113079</c:v>
                </c:pt>
                <c:pt idx="77">
                  <c:v>11.099781811130356</c:v>
                </c:pt>
                <c:pt idx="78">
                  <c:v>13.315183691130528</c:v>
                </c:pt>
                <c:pt idx="79">
                  <c:v>16.63126272113027</c:v>
                </c:pt>
                <c:pt idx="80">
                  <c:v>16.290382611130326</c:v>
                </c:pt>
                <c:pt idx="81">
                  <c:v>19.4243175311301</c:v>
                </c:pt>
                <c:pt idx="82">
                  <c:v>16.290521551131405</c:v>
                </c:pt>
                <c:pt idx="83">
                  <c:v>14.85317629113058</c:v>
                </c:pt>
                <c:pt idx="84">
                  <c:v>14.760535471130652</c:v>
                </c:pt>
                <c:pt idx="85">
                  <c:v>21.327922761130367</c:v>
                </c:pt>
                <c:pt idx="86">
                  <c:v>21.96102417113002</c:v>
                </c:pt>
                <c:pt idx="87">
                  <c:v>20.578696861130311</c:v>
                </c:pt>
                <c:pt idx="88">
                  <c:v>20.923528361130593</c:v>
                </c:pt>
                <c:pt idx="89">
                  <c:v>15.661418961130039</c:v>
                </c:pt>
                <c:pt idx="90">
                  <c:v>21.408731841129566</c:v>
                </c:pt>
                <c:pt idx="91">
                  <c:v>23.033113111130888</c:v>
                </c:pt>
                <c:pt idx="92">
                  <c:v>21.906507611130564</c:v>
                </c:pt>
                <c:pt idx="93">
                  <c:v>21.641610721131201</c:v>
                </c:pt>
                <c:pt idx="94">
                  <c:v>19.264671991130626</c:v>
                </c:pt>
                <c:pt idx="95">
                  <c:v>20.320968201130427</c:v>
                </c:pt>
                <c:pt idx="96">
                  <c:v>18.166416961130381</c:v>
                </c:pt>
                <c:pt idx="97">
                  <c:v>27.057493271130397</c:v>
                </c:pt>
                <c:pt idx="98">
                  <c:v>25.936835641130074</c:v>
                </c:pt>
                <c:pt idx="99">
                  <c:v>25.519273931130101</c:v>
                </c:pt>
                <c:pt idx="100">
                  <c:v>27.958602141130541</c:v>
                </c:pt>
                <c:pt idx="101">
                  <c:v>26.240733771130863</c:v>
                </c:pt>
                <c:pt idx="102">
                  <c:v>23.961287391130782</c:v>
                </c:pt>
                <c:pt idx="103">
                  <c:v>22.355585081129902</c:v>
                </c:pt>
                <c:pt idx="104">
                  <c:v>20.298156801130517</c:v>
                </c:pt>
                <c:pt idx="105">
                  <c:v>22.683597061129831</c:v>
                </c:pt>
                <c:pt idx="106">
                  <c:v>22.901904751130132</c:v>
                </c:pt>
                <c:pt idx="107">
                  <c:v>21.595971661130989</c:v>
                </c:pt>
                <c:pt idx="108">
                  <c:v>22.062688321130963</c:v>
                </c:pt>
                <c:pt idx="109">
                  <c:v>18.413906011130848</c:v>
                </c:pt>
                <c:pt idx="110">
                  <c:v>18.546337081130105</c:v>
                </c:pt>
                <c:pt idx="111">
                  <c:v>13.779807121130489</c:v>
                </c:pt>
                <c:pt idx="112">
                  <c:v>12.932189521130795</c:v>
                </c:pt>
                <c:pt idx="113">
                  <c:v>19.268057131131172</c:v>
                </c:pt>
                <c:pt idx="114">
                  <c:v>25.277141661130145</c:v>
                </c:pt>
                <c:pt idx="115">
                  <c:v>23.251327141129195</c:v>
                </c:pt>
                <c:pt idx="116">
                  <c:v>23.89868443113096</c:v>
                </c:pt>
                <c:pt idx="117">
                  <c:v>24.56524170113039</c:v>
                </c:pt>
                <c:pt idx="118">
                  <c:v>23.5733509611307</c:v>
                </c:pt>
                <c:pt idx="119">
                  <c:v>18.163527901130237</c:v>
                </c:pt>
                <c:pt idx="120">
                  <c:v>15.52933971113066</c:v>
                </c:pt>
                <c:pt idx="121">
                  <c:v>13.835196011130847</c:v>
                </c:pt>
                <c:pt idx="122">
                  <c:v>12.736609841130758</c:v>
                </c:pt>
                <c:pt idx="123">
                  <c:v>13.038533351130582</c:v>
                </c:pt>
                <c:pt idx="124">
                  <c:v>13.375733501130753</c:v>
                </c:pt>
                <c:pt idx="125">
                  <c:v>15.812892991130298</c:v>
                </c:pt>
                <c:pt idx="126">
                  <c:v>22.34128741112977</c:v>
                </c:pt>
                <c:pt idx="127">
                  <c:v>26.295481761130304</c:v>
                </c:pt>
                <c:pt idx="128">
                  <c:v>23.522282561129487</c:v>
                </c:pt>
                <c:pt idx="129">
                  <c:v>22.761288801130149</c:v>
                </c:pt>
                <c:pt idx="130">
                  <c:v>23.825640561130513</c:v>
                </c:pt>
                <c:pt idx="131">
                  <c:v>20.638350251130078</c:v>
                </c:pt>
                <c:pt idx="132">
                  <c:v>22.414526041130557</c:v>
                </c:pt>
                <c:pt idx="133">
                  <c:v>21.81151834113075</c:v>
                </c:pt>
                <c:pt idx="134">
                  <c:v>22.449254501130781</c:v>
                </c:pt>
                <c:pt idx="135">
                  <c:v>21.277716911129801</c:v>
                </c:pt>
                <c:pt idx="136">
                  <c:v>20.214280861130874</c:v>
                </c:pt>
                <c:pt idx="137">
                  <c:v>24.023133961130497</c:v>
                </c:pt>
                <c:pt idx="138">
                  <c:v>31.990266661130818</c:v>
                </c:pt>
                <c:pt idx="139">
                  <c:v>29.282472401131145</c:v>
                </c:pt>
                <c:pt idx="140">
                  <c:v>28.84878852113161</c:v>
                </c:pt>
                <c:pt idx="141">
                  <c:v>27.565408951129939</c:v>
                </c:pt>
                <c:pt idx="142">
                  <c:v>23.28404356112992</c:v>
                </c:pt>
                <c:pt idx="143">
                  <c:v>17.830005501130245</c:v>
                </c:pt>
                <c:pt idx="144">
                  <c:v>19.701102331130869</c:v>
                </c:pt>
                <c:pt idx="145">
                  <c:v>16.119963421130478</c:v>
                </c:pt>
                <c:pt idx="146">
                  <c:v>15.811779641130897</c:v>
                </c:pt>
                <c:pt idx="147">
                  <c:v>15.110956291130492</c:v>
                </c:pt>
                <c:pt idx="148">
                  <c:v>15.394278481130641</c:v>
                </c:pt>
                <c:pt idx="149">
                  <c:v>16.739398921130032</c:v>
                </c:pt>
                <c:pt idx="150">
                  <c:v>17.672738061129849</c:v>
                </c:pt>
                <c:pt idx="151">
                  <c:v>19.858371701130864</c:v>
                </c:pt>
                <c:pt idx="152">
                  <c:v>22.600003811129682</c:v>
                </c:pt>
                <c:pt idx="153">
                  <c:v>22.661896931130286</c:v>
                </c:pt>
                <c:pt idx="154">
                  <c:v>25.369347691130997</c:v>
                </c:pt>
                <c:pt idx="155">
                  <c:v>27.363076691130573</c:v>
                </c:pt>
                <c:pt idx="156">
                  <c:v>25.803850911130894</c:v>
                </c:pt>
                <c:pt idx="157">
                  <c:v>24.596116011131016</c:v>
                </c:pt>
                <c:pt idx="158">
                  <c:v>23.129391541129962</c:v>
                </c:pt>
                <c:pt idx="159">
                  <c:v>23.592367091131337</c:v>
                </c:pt>
                <c:pt idx="160">
                  <c:v>25.316797231130295</c:v>
                </c:pt>
                <c:pt idx="161">
                  <c:v>27.055320871130561</c:v>
                </c:pt>
                <c:pt idx="162">
                  <c:v>28.459809681130992</c:v>
                </c:pt>
                <c:pt idx="163">
                  <c:v>31.277882951130096</c:v>
                </c:pt>
                <c:pt idx="164">
                  <c:v>31.61057826113165</c:v>
                </c:pt>
                <c:pt idx="165">
                  <c:v>29.779525021130667</c:v>
                </c:pt>
                <c:pt idx="166">
                  <c:v>24.104329971130255</c:v>
                </c:pt>
                <c:pt idx="167">
                  <c:v>19.870051911130304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B69-4FCA-A865-FD84E08CB8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1219056"/>
        <c:axId val="1761220144"/>
      </c:scatterChart>
      <c:valAx>
        <c:axId val="17612304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ORA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3952"/>
        <c:crosses val="autoZero"/>
        <c:crossBetween val="midCat"/>
      </c:valAx>
      <c:valAx>
        <c:axId val="1761223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50"/>
                  <a:t>MW</a:t>
                </a:r>
              </a:p>
            </c:rich>
          </c:tx>
          <c:layout>
            <c:manualLayout>
              <c:xMode val="edge"/>
              <c:yMode val="edge"/>
              <c:x val="1.1764704671431767E-2"/>
              <c:y val="3.9307872171854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30480"/>
        <c:crosses val="autoZero"/>
        <c:crossBetween val="midCat"/>
      </c:valAx>
      <c:valAx>
        <c:axId val="1761220144"/>
        <c:scaling>
          <c:orientation val="minMax"/>
        </c:scaling>
        <c:delete val="0"/>
        <c:axPos val="r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19056"/>
        <c:crosses val="max"/>
        <c:crossBetween val="midCat"/>
      </c:valAx>
      <c:valAx>
        <c:axId val="1761219056"/>
        <c:scaling>
          <c:orientation val="minMax"/>
        </c:scaling>
        <c:delete val="1"/>
        <c:axPos val="b"/>
        <c:majorTickMark val="out"/>
        <c:minorTickMark val="none"/>
        <c:tickLblPos val="nextTo"/>
        <c:crossAx val="1761220144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Kërkesa maksimale e pritshme dhe kërkesa mesatare</a:t>
            </a:r>
          </a:p>
        </c:rich>
      </c:tx>
      <c:layout>
        <c:manualLayout>
          <c:xMode val="edge"/>
          <c:yMode val="edge"/>
          <c:x val="0.27982226227779045"/>
          <c:y val="2.94755061895984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4004585742856113E-2"/>
          <c:y val="0.12047958262111505"/>
          <c:w val="0.92047030091381465"/>
          <c:h val="0.735284992606912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'[2]Publikime AL'!$D$816</c:f>
              <c:strCache>
                <c:ptCount val="1"/>
                <c:pt idx="0">
                  <c:v>Ngarkesa Mes.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'[2]Publikime AL'!$C$817:$C$828</c:f>
              <c:strCache>
                <c:ptCount val="12"/>
                <c:pt idx="0">
                  <c:v>Janar</c:v>
                </c:pt>
                <c:pt idx="1">
                  <c:v>Shkurt</c:v>
                </c:pt>
                <c:pt idx="2">
                  <c:v>Mars</c:v>
                </c:pt>
                <c:pt idx="3">
                  <c:v>Prill</c:v>
                </c:pt>
                <c:pt idx="4">
                  <c:v>Maj</c:v>
                </c:pt>
                <c:pt idx="5">
                  <c:v>Qershor</c:v>
                </c:pt>
                <c:pt idx="6">
                  <c:v>Korrik</c:v>
                </c:pt>
                <c:pt idx="7">
                  <c:v>Gusht</c:v>
                </c:pt>
                <c:pt idx="8">
                  <c:v>Shtator</c:v>
                </c:pt>
                <c:pt idx="9">
                  <c:v>Tetor</c:v>
                </c:pt>
                <c:pt idx="10">
                  <c:v>Nentor</c:v>
                </c:pt>
                <c:pt idx="11">
                  <c:v>Dhjetor</c:v>
                </c:pt>
              </c:strCache>
            </c:strRef>
          </c:cat>
          <c:val>
            <c:numRef>
              <c:f>'[2]Publikime AL'!$D$817:$D$828</c:f>
              <c:numCache>
                <c:formatCode>General</c:formatCode>
                <c:ptCount val="12"/>
                <c:pt idx="0">
                  <c:v>22000</c:v>
                </c:pt>
                <c:pt idx="1">
                  <c:v>21000</c:v>
                </c:pt>
                <c:pt idx="2">
                  <c:v>20000</c:v>
                </c:pt>
                <c:pt idx="3">
                  <c:v>19000</c:v>
                </c:pt>
                <c:pt idx="4">
                  <c:v>19000</c:v>
                </c:pt>
                <c:pt idx="5">
                  <c:v>19000</c:v>
                </c:pt>
                <c:pt idx="6">
                  <c:v>20000</c:v>
                </c:pt>
                <c:pt idx="7">
                  <c:v>20000</c:v>
                </c:pt>
                <c:pt idx="8">
                  <c:v>19000</c:v>
                </c:pt>
                <c:pt idx="9">
                  <c:v>20000</c:v>
                </c:pt>
                <c:pt idx="10">
                  <c:v>21000</c:v>
                </c:pt>
                <c:pt idx="11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C0-4AF7-96EF-93192B312CD4}"/>
            </c:ext>
          </c:extLst>
        </c:ser>
        <c:ser>
          <c:idx val="1"/>
          <c:order val="1"/>
          <c:tx>
            <c:strRef>
              <c:f>'[2]Publikime AL'!$E$816</c:f>
              <c:strCache>
                <c:ptCount val="1"/>
                <c:pt idx="0">
                  <c:v>Ngarkesa Max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'[2]Publikime AL'!$C$817:$C$828</c:f>
              <c:strCache>
                <c:ptCount val="12"/>
                <c:pt idx="0">
                  <c:v>Janar</c:v>
                </c:pt>
                <c:pt idx="1">
                  <c:v>Shkurt</c:v>
                </c:pt>
                <c:pt idx="2">
                  <c:v>Mars</c:v>
                </c:pt>
                <c:pt idx="3">
                  <c:v>Prill</c:v>
                </c:pt>
                <c:pt idx="4">
                  <c:v>Maj</c:v>
                </c:pt>
                <c:pt idx="5">
                  <c:v>Qershor</c:v>
                </c:pt>
                <c:pt idx="6">
                  <c:v>Korrik</c:v>
                </c:pt>
                <c:pt idx="7">
                  <c:v>Gusht</c:v>
                </c:pt>
                <c:pt idx="8">
                  <c:v>Shtator</c:v>
                </c:pt>
                <c:pt idx="9">
                  <c:v>Tetor</c:v>
                </c:pt>
                <c:pt idx="10">
                  <c:v>Nentor</c:v>
                </c:pt>
                <c:pt idx="11">
                  <c:v>Dhjetor</c:v>
                </c:pt>
              </c:strCache>
            </c:strRef>
          </c:cat>
          <c:val>
            <c:numRef>
              <c:f>'[2]Publikime AL'!$E$817:$E$828</c:f>
              <c:numCache>
                <c:formatCode>General</c:formatCode>
                <c:ptCount val="12"/>
                <c:pt idx="0">
                  <c:v>30000</c:v>
                </c:pt>
                <c:pt idx="1">
                  <c:v>25000</c:v>
                </c:pt>
                <c:pt idx="2">
                  <c:v>22000</c:v>
                </c:pt>
                <c:pt idx="3">
                  <c:v>20000</c:v>
                </c:pt>
                <c:pt idx="4">
                  <c:v>20000</c:v>
                </c:pt>
                <c:pt idx="5">
                  <c:v>20000</c:v>
                </c:pt>
                <c:pt idx="6">
                  <c:v>22000</c:v>
                </c:pt>
                <c:pt idx="7">
                  <c:v>22000</c:v>
                </c:pt>
                <c:pt idx="8">
                  <c:v>20000</c:v>
                </c:pt>
                <c:pt idx="9">
                  <c:v>21000</c:v>
                </c:pt>
                <c:pt idx="10">
                  <c:v>22000</c:v>
                </c:pt>
                <c:pt idx="11">
                  <c:v>24000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C0-4AF7-96EF-93192B312C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4"/>
        <c:axId val="1761221232"/>
        <c:axId val="1761227216"/>
      </c:barChart>
      <c:catAx>
        <c:axId val="1761221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Muaji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7216"/>
        <c:crosses val="autoZero"/>
        <c:auto val="1"/>
        <c:lblAlgn val="ctr"/>
        <c:lblOffset val="100"/>
        <c:noMultiLvlLbl val="0"/>
      </c:catAx>
      <c:valAx>
        <c:axId val="1761227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MWh</a:t>
                </a:r>
              </a:p>
            </c:rich>
          </c:tx>
          <c:layout>
            <c:manualLayout>
              <c:xMode val="edge"/>
              <c:yMode val="edge"/>
              <c:x val="1.5511452336698511E-2"/>
              <c:y val="4.434219850657435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1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'[2]Publikime AL'!$A$858</c:f>
              <c:strCache>
                <c:ptCount val="1"/>
                <c:pt idx="0">
                  <c:v>Min (MW)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'[2]Publikime AL'!$B$857:$H$857</c:f>
              <c:strCache>
                <c:ptCount val="7"/>
                <c:pt idx="0">
                  <c:v>27.04.2026</c:v>
                </c:pt>
                <c:pt idx="1">
                  <c:v>28.04.2026</c:v>
                </c:pt>
                <c:pt idx="2">
                  <c:v>29.04.20262</c:v>
                </c:pt>
                <c:pt idx="3">
                  <c:v>30.04.2026</c:v>
                </c:pt>
                <c:pt idx="4">
                  <c:v>01.05.2026</c:v>
                </c:pt>
                <c:pt idx="5">
                  <c:v>02.05.2026</c:v>
                </c:pt>
                <c:pt idx="6">
                  <c:v>03.05.2026</c:v>
                </c:pt>
              </c:strCache>
            </c:strRef>
          </c:cat>
          <c:val>
            <c:numRef>
              <c:f>'[2]Publikime AL'!$B$858:$H$858</c:f>
              <c:numCache>
                <c:formatCode>0</c:formatCode>
                <c:ptCount val="7"/>
                <c:pt idx="0">
                  <c:v>8.9206309811312394</c:v>
                </c:pt>
                <c:pt idx="1">
                  <c:v>11.424222911130755</c:v>
                </c:pt>
                <c:pt idx="2">
                  <c:v>13.894586751129964</c:v>
                </c:pt>
                <c:pt idx="3">
                  <c:v>10.86583543113079</c:v>
                </c:pt>
                <c:pt idx="4">
                  <c:v>12.932189521130795</c:v>
                </c:pt>
                <c:pt idx="5">
                  <c:v>12.736609841130758</c:v>
                </c:pt>
                <c:pt idx="6">
                  <c:v>15.110956291130492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6A-458B-BF67-3B9D28FC6C5F}"/>
            </c:ext>
          </c:extLst>
        </c:ser>
        <c:ser>
          <c:idx val="1"/>
          <c:order val="1"/>
          <c:tx>
            <c:strRef>
              <c:f>'[2]Publikime AL'!$A$859</c:f>
              <c:strCache>
                <c:ptCount val="1"/>
                <c:pt idx="0">
                  <c:v>Max (MW)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'[2]Publikime AL'!$B$857:$H$857</c:f>
              <c:strCache>
                <c:ptCount val="7"/>
                <c:pt idx="0">
                  <c:v>27.04.2026</c:v>
                </c:pt>
                <c:pt idx="1">
                  <c:v>28.04.2026</c:v>
                </c:pt>
                <c:pt idx="2">
                  <c:v>29.04.20262</c:v>
                </c:pt>
                <c:pt idx="3">
                  <c:v>30.04.2026</c:v>
                </c:pt>
                <c:pt idx="4">
                  <c:v>01.05.2026</c:v>
                </c:pt>
                <c:pt idx="5">
                  <c:v>02.05.2026</c:v>
                </c:pt>
                <c:pt idx="6">
                  <c:v>03.05.2026</c:v>
                </c:pt>
              </c:strCache>
            </c:strRef>
          </c:cat>
          <c:val>
            <c:numRef>
              <c:f>'[2]Publikime AL'!$B$859:$H$859</c:f>
              <c:numCache>
                <c:formatCode>0</c:formatCode>
                <c:ptCount val="7"/>
                <c:pt idx="0">
                  <c:v>26.452122791130478</c:v>
                </c:pt>
                <c:pt idx="1">
                  <c:v>34.040892001130487</c:v>
                </c:pt>
                <c:pt idx="2">
                  <c:v>26.39648568113148</c:v>
                </c:pt>
                <c:pt idx="3">
                  <c:v>23.033113111130888</c:v>
                </c:pt>
                <c:pt idx="4">
                  <c:v>27.958602141130541</c:v>
                </c:pt>
                <c:pt idx="5">
                  <c:v>31.990266661130818</c:v>
                </c:pt>
                <c:pt idx="6">
                  <c:v>31.61057826113165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6A-458B-BF67-3B9D28FC6C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61228848"/>
        <c:axId val="1761229936"/>
      </c:barChart>
      <c:catAx>
        <c:axId val="17612288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9936"/>
        <c:crosses val="autoZero"/>
        <c:auto val="1"/>
        <c:lblAlgn val="ctr"/>
        <c:lblOffset val="100"/>
        <c:noMultiLvlLbl val="0"/>
      </c:catAx>
      <c:valAx>
        <c:axId val="1761229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8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Parashikimi Y-1 i ngarkeses totale per BZ</a:t>
            </a:r>
          </a:p>
        </c:rich>
      </c:tx>
      <c:layout>
        <c:manualLayout>
          <c:xMode val="edge"/>
          <c:yMode val="edge"/>
          <c:x val="0.34314380699461611"/>
          <c:y val="2.50783671547550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1678549567335752E-2"/>
          <c:y val="0.10335073752998489"/>
          <c:w val="0.93394236694535882"/>
          <c:h val="0.778093311272561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'[2]Publikime AL'!$D$71</c:f>
              <c:strCache>
                <c:ptCount val="1"/>
                <c:pt idx="0">
                  <c:v>Min (MW)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'[2]Publikime AL'!$D$72:$D$123</c:f>
              <c:numCache>
                <c:formatCode>General</c:formatCode>
                <c:ptCount val="52"/>
                <c:pt idx="0">
                  <c:v>537</c:v>
                </c:pt>
                <c:pt idx="1">
                  <c:v>521</c:v>
                </c:pt>
                <c:pt idx="2">
                  <c:v>539</c:v>
                </c:pt>
                <c:pt idx="3">
                  <c:v>513</c:v>
                </c:pt>
                <c:pt idx="4">
                  <c:v>500</c:v>
                </c:pt>
                <c:pt idx="5">
                  <c:v>506</c:v>
                </c:pt>
                <c:pt idx="6">
                  <c:v>532</c:v>
                </c:pt>
                <c:pt idx="7">
                  <c:v>503</c:v>
                </c:pt>
                <c:pt idx="8">
                  <c:v>532</c:v>
                </c:pt>
                <c:pt idx="9">
                  <c:v>557</c:v>
                </c:pt>
                <c:pt idx="10">
                  <c:v>500</c:v>
                </c:pt>
                <c:pt idx="11">
                  <c:v>500</c:v>
                </c:pt>
                <c:pt idx="12">
                  <c:v>533</c:v>
                </c:pt>
                <c:pt idx="13">
                  <c:v>400</c:v>
                </c:pt>
                <c:pt idx="14">
                  <c:v>502</c:v>
                </c:pt>
                <c:pt idx="15">
                  <c:v>481</c:v>
                </c:pt>
                <c:pt idx="16">
                  <c:v>474</c:v>
                </c:pt>
                <c:pt idx="17">
                  <c:v>500</c:v>
                </c:pt>
                <c:pt idx="18">
                  <c:v>512</c:v>
                </c:pt>
                <c:pt idx="19">
                  <c:v>481</c:v>
                </c:pt>
                <c:pt idx="20">
                  <c:v>476</c:v>
                </c:pt>
                <c:pt idx="21">
                  <c:v>470</c:v>
                </c:pt>
                <c:pt idx="22">
                  <c:v>489</c:v>
                </c:pt>
                <c:pt idx="23">
                  <c:v>521</c:v>
                </c:pt>
                <c:pt idx="24">
                  <c:v>565</c:v>
                </c:pt>
                <c:pt idx="25">
                  <c:v>561</c:v>
                </c:pt>
                <c:pt idx="26">
                  <c:v>615</c:v>
                </c:pt>
                <c:pt idx="27">
                  <c:v>572</c:v>
                </c:pt>
                <c:pt idx="28">
                  <c:v>574</c:v>
                </c:pt>
                <c:pt idx="29">
                  <c:v>618</c:v>
                </c:pt>
                <c:pt idx="30">
                  <c:v>618</c:v>
                </c:pt>
                <c:pt idx="31">
                  <c:v>602</c:v>
                </c:pt>
                <c:pt idx="32">
                  <c:v>658</c:v>
                </c:pt>
                <c:pt idx="33">
                  <c:v>627</c:v>
                </c:pt>
                <c:pt idx="34">
                  <c:v>572</c:v>
                </c:pt>
                <c:pt idx="35">
                  <c:v>511</c:v>
                </c:pt>
                <c:pt idx="36">
                  <c:v>557</c:v>
                </c:pt>
                <c:pt idx="37">
                  <c:v>538</c:v>
                </c:pt>
                <c:pt idx="38">
                  <c:v>532</c:v>
                </c:pt>
                <c:pt idx="39">
                  <c:v>488</c:v>
                </c:pt>
                <c:pt idx="40">
                  <c:v>481</c:v>
                </c:pt>
                <c:pt idx="41">
                  <c:v>506</c:v>
                </c:pt>
                <c:pt idx="42">
                  <c:v>513</c:v>
                </c:pt>
                <c:pt idx="43">
                  <c:v>448</c:v>
                </c:pt>
                <c:pt idx="44">
                  <c:v>466</c:v>
                </c:pt>
                <c:pt idx="45">
                  <c:v>496</c:v>
                </c:pt>
                <c:pt idx="46">
                  <c:v>498</c:v>
                </c:pt>
                <c:pt idx="47">
                  <c:v>522</c:v>
                </c:pt>
                <c:pt idx="48">
                  <c:v>532</c:v>
                </c:pt>
                <c:pt idx="49">
                  <c:v>543</c:v>
                </c:pt>
                <c:pt idx="50">
                  <c:v>599</c:v>
                </c:pt>
                <c:pt idx="51">
                  <c:v>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2A-4FF7-9C72-7FDD9BC2182A}"/>
            </c:ext>
          </c:extLst>
        </c:ser>
        <c:ser>
          <c:idx val="1"/>
          <c:order val="1"/>
          <c:tx>
            <c:strRef>
              <c:f>'[2]Publikime AL'!$E$71</c:f>
              <c:strCache>
                <c:ptCount val="1"/>
                <c:pt idx="0">
                  <c:v>Max (MW)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'[2]Publikime AL'!$E$72:$E$123</c:f>
              <c:numCache>
                <c:formatCode>General</c:formatCode>
                <c:ptCount val="52"/>
                <c:pt idx="0">
                  <c:v>1377</c:v>
                </c:pt>
                <c:pt idx="1">
                  <c:v>1460</c:v>
                </c:pt>
                <c:pt idx="2">
                  <c:v>1543</c:v>
                </c:pt>
                <c:pt idx="3">
                  <c:v>1433</c:v>
                </c:pt>
                <c:pt idx="4">
                  <c:v>1312</c:v>
                </c:pt>
                <c:pt idx="5">
                  <c:v>1396</c:v>
                </c:pt>
                <c:pt idx="6">
                  <c:v>1499</c:v>
                </c:pt>
                <c:pt idx="7">
                  <c:v>1542</c:v>
                </c:pt>
                <c:pt idx="8">
                  <c:v>1474</c:v>
                </c:pt>
                <c:pt idx="9">
                  <c:v>1382</c:v>
                </c:pt>
                <c:pt idx="10">
                  <c:v>1259</c:v>
                </c:pt>
                <c:pt idx="11">
                  <c:v>1358</c:v>
                </c:pt>
                <c:pt idx="12">
                  <c:v>1253</c:v>
                </c:pt>
                <c:pt idx="13">
                  <c:v>1171</c:v>
                </c:pt>
                <c:pt idx="14">
                  <c:v>1390</c:v>
                </c:pt>
                <c:pt idx="15">
                  <c:v>1146</c:v>
                </c:pt>
                <c:pt idx="16">
                  <c:v>1011</c:v>
                </c:pt>
                <c:pt idx="17">
                  <c:v>917</c:v>
                </c:pt>
                <c:pt idx="18">
                  <c:v>947</c:v>
                </c:pt>
                <c:pt idx="19">
                  <c:v>981</c:v>
                </c:pt>
                <c:pt idx="20">
                  <c:v>974</c:v>
                </c:pt>
                <c:pt idx="21">
                  <c:v>966</c:v>
                </c:pt>
                <c:pt idx="22">
                  <c:v>985</c:v>
                </c:pt>
                <c:pt idx="23">
                  <c:v>1093</c:v>
                </c:pt>
                <c:pt idx="24">
                  <c:v>1105</c:v>
                </c:pt>
                <c:pt idx="25">
                  <c:v>1204</c:v>
                </c:pt>
                <c:pt idx="26">
                  <c:v>1214</c:v>
                </c:pt>
                <c:pt idx="27">
                  <c:v>1251</c:v>
                </c:pt>
                <c:pt idx="28">
                  <c:v>1210</c:v>
                </c:pt>
                <c:pt idx="29">
                  <c:v>1355</c:v>
                </c:pt>
                <c:pt idx="30">
                  <c:v>1179</c:v>
                </c:pt>
                <c:pt idx="31">
                  <c:v>1279</c:v>
                </c:pt>
                <c:pt idx="32">
                  <c:v>1446</c:v>
                </c:pt>
                <c:pt idx="33">
                  <c:v>1271</c:v>
                </c:pt>
                <c:pt idx="34">
                  <c:v>1147</c:v>
                </c:pt>
                <c:pt idx="35">
                  <c:v>1089</c:v>
                </c:pt>
                <c:pt idx="36">
                  <c:v>1113</c:v>
                </c:pt>
                <c:pt idx="37">
                  <c:v>1113</c:v>
                </c:pt>
                <c:pt idx="38">
                  <c:v>1077</c:v>
                </c:pt>
                <c:pt idx="39">
                  <c:v>1202</c:v>
                </c:pt>
                <c:pt idx="40">
                  <c:v>1190</c:v>
                </c:pt>
                <c:pt idx="41">
                  <c:v>1157</c:v>
                </c:pt>
                <c:pt idx="42">
                  <c:v>1162</c:v>
                </c:pt>
                <c:pt idx="43">
                  <c:v>1154</c:v>
                </c:pt>
                <c:pt idx="44">
                  <c:v>1143</c:v>
                </c:pt>
                <c:pt idx="45">
                  <c:v>1229</c:v>
                </c:pt>
                <c:pt idx="46">
                  <c:v>1249</c:v>
                </c:pt>
                <c:pt idx="47">
                  <c:v>1375</c:v>
                </c:pt>
                <c:pt idx="48">
                  <c:v>1408</c:v>
                </c:pt>
                <c:pt idx="49">
                  <c:v>1457</c:v>
                </c:pt>
                <c:pt idx="50">
                  <c:v>1591</c:v>
                </c:pt>
                <c:pt idx="51">
                  <c:v>1571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2A-4FF7-9C72-7FDD9BC218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5"/>
        <c:axId val="1761220688"/>
        <c:axId val="1761216880"/>
      </c:barChart>
      <c:catAx>
        <c:axId val="17612206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Java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16880"/>
        <c:crosses val="autoZero"/>
        <c:auto val="1"/>
        <c:lblAlgn val="ctr"/>
        <c:lblOffset val="100"/>
        <c:noMultiLvlLbl val="0"/>
      </c:catAx>
      <c:valAx>
        <c:axId val="1761216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50"/>
                  <a:t>MW</a:t>
                </a:r>
              </a:p>
            </c:rich>
          </c:tx>
          <c:layout>
            <c:manualLayout>
              <c:xMode val="edge"/>
              <c:yMode val="edge"/>
              <c:x val="1.1764704671431767E-2"/>
              <c:y val="3.9307872171854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068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Realizimi per diten D+1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9425170744295685E-2"/>
          <c:y val="9.5579438429406555E-2"/>
          <c:w val="0.91446292967830989"/>
          <c:h val="0.76862107462032581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'[2]Publikime AL'!$D$159</c:f>
              <c:strCache>
                <c:ptCount val="1"/>
                <c:pt idx="0">
                  <c:v>Prodhimi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'[2]Publikime AL'!$D$160:$D$183</c:f>
              <c:numCache>
                <c:formatCode>0</c:formatCode>
                <c:ptCount val="24"/>
                <c:pt idx="0">
                  <c:v>992.1528240099999</c:v>
                </c:pt>
                <c:pt idx="1">
                  <c:v>903.98440011000025</c:v>
                </c:pt>
                <c:pt idx="2">
                  <c:v>866.91114640999979</c:v>
                </c:pt>
                <c:pt idx="3">
                  <c:v>881.44946844000015</c:v>
                </c:pt>
                <c:pt idx="4">
                  <c:v>888.99239947000001</c:v>
                </c:pt>
                <c:pt idx="5">
                  <c:v>918.24676890000012</c:v>
                </c:pt>
                <c:pt idx="6">
                  <c:v>987.65886702000034</c:v>
                </c:pt>
                <c:pt idx="7">
                  <c:v>1130.47450269</c:v>
                </c:pt>
                <c:pt idx="8">
                  <c:v>946.07289586999991</c:v>
                </c:pt>
                <c:pt idx="9">
                  <c:v>837.77596475999974</c:v>
                </c:pt>
                <c:pt idx="10">
                  <c:v>769.22488715999998</c:v>
                </c:pt>
                <c:pt idx="11">
                  <c:v>699.82573603000003</c:v>
                </c:pt>
                <c:pt idx="12">
                  <c:v>686.30340058999991</c:v>
                </c:pt>
                <c:pt idx="13">
                  <c:v>686.10127344</c:v>
                </c:pt>
                <c:pt idx="14">
                  <c:v>659.37753907000001</c:v>
                </c:pt>
                <c:pt idx="15">
                  <c:v>661.86243884999999</c:v>
                </c:pt>
                <c:pt idx="16">
                  <c:v>705.16513504000022</c:v>
                </c:pt>
                <c:pt idx="17">
                  <c:v>895.24239342999977</c:v>
                </c:pt>
                <c:pt idx="18">
                  <c:v>1180.51554588</c:v>
                </c:pt>
                <c:pt idx="19">
                  <c:v>1370.2023715399996</c:v>
                </c:pt>
                <c:pt idx="20">
                  <c:v>1498.2601722299999</c:v>
                </c:pt>
                <c:pt idx="21">
                  <c:v>1421.7374780799992</c:v>
                </c:pt>
                <c:pt idx="22">
                  <c:v>1295.5488827100003</c:v>
                </c:pt>
                <c:pt idx="23">
                  <c:v>1159.1228263100004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8D3-414E-9B72-198BC71BE474}"/>
            </c:ext>
          </c:extLst>
        </c:ser>
        <c:ser>
          <c:idx val="1"/>
          <c:order val="1"/>
          <c:tx>
            <c:strRef>
              <c:f>'[2]Publikime AL'!$F$159</c:f>
              <c:strCache>
                <c:ptCount val="1"/>
                <c:pt idx="0">
                  <c:v>Ngarkesa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yVal>
            <c:numRef>
              <c:f>'[2]Publikime AL'!$F$160:$F$183</c:f>
              <c:numCache>
                <c:formatCode>0</c:formatCode>
                <c:ptCount val="24"/>
                <c:pt idx="0">
                  <c:v>643.19282400999987</c:v>
                </c:pt>
                <c:pt idx="1">
                  <c:v>582.82740011000033</c:v>
                </c:pt>
                <c:pt idx="2">
                  <c:v>550.42214640999964</c:v>
                </c:pt>
                <c:pt idx="3">
                  <c:v>536.28846844000009</c:v>
                </c:pt>
                <c:pt idx="4">
                  <c:v>543.08739946999992</c:v>
                </c:pt>
                <c:pt idx="5">
                  <c:v>572.6657689000001</c:v>
                </c:pt>
                <c:pt idx="6">
                  <c:v>636.92186702000038</c:v>
                </c:pt>
                <c:pt idx="7">
                  <c:v>708.66550269000004</c:v>
                </c:pt>
                <c:pt idx="8">
                  <c:v>758.94889586999989</c:v>
                </c:pt>
                <c:pt idx="9">
                  <c:v>759.09596475999979</c:v>
                </c:pt>
                <c:pt idx="10">
                  <c:v>722.02188716000001</c:v>
                </c:pt>
                <c:pt idx="11">
                  <c:v>701.86073603</c:v>
                </c:pt>
                <c:pt idx="12">
                  <c:v>697.46940058999985</c:v>
                </c:pt>
                <c:pt idx="13">
                  <c:v>689.81227344000001</c:v>
                </c:pt>
                <c:pt idx="14">
                  <c:v>666.95153907000008</c:v>
                </c:pt>
                <c:pt idx="15">
                  <c:v>665.89743885000007</c:v>
                </c:pt>
                <c:pt idx="16">
                  <c:v>701.45113504000028</c:v>
                </c:pt>
                <c:pt idx="17">
                  <c:v>765.44839342999978</c:v>
                </c:pt>
                <c:pt idx="18">
                  <c:v>842.07454587999996</c:v>
                </c:pt>
                <c:pt idx="19">
                  <c:v>941.00437153999951</c:v>
                </c:pt>
                <c:pt idx="20">
                  <c:v>1047.1761722299998</c:v>
                </c:pt>
                <c:pt idx="21">
                  <c:v>1012.5364780799991</c:v>
                </c:pt>
                <c:pt idx="22">
                  <c:v>888.79088271000023</c:v>
                </c:pt>
                <c:pt idx="23">
                  <c:v>734.94982631000039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8D3-414E-9B72-198BC71BE474}"/>
            </c:ext>
          </c:extLst>
        </c:ser>
        <c:ser>
          <c:idx val="2"/>
          <c:order val="2"/>
          <c:tx>
            <c:strRef>
              <c:f>'[2]Publikime AL'!$E$159</c:f>
              <c:strCache>
                <c:ptCount val="1"/>
                <c:pt idx="0">
                  <c:v>Shkembimi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yVal>
            <c:numRef>
              <c:f>'[2]Publikime AL'!$E$160:$E$183</c:f>
              <c:numCache>
                <c:formatCode>0</c:formatCode>
                <c:ptCount val="24"/>
                <c:pt idx="0">
                  <c:v>348.96000000000004</c:v>
                </c:pt>
                <c:pt idx="1">
                  <c:v>321.15699999999998</c:v>
                </c:pt>
                <c:pt idx="2">
                  <c:v>316.48900000000009</c:v>
                </c:pt>
                <c:pt idx="3">
                  <c:v>345.161</c:v>
                </c:pt>
                <c:pt idx="4">
                  <c:v>345.90500000000009</c:v>
                </c:pt>
                <c:pt idx="5">
                  <c:v>345.58100000000007</c:v>
                </c:pt>
                <c:pt idx="6">
                  <c:v>350.73699999999997</c:v>
                </c:pt>
                <c:pt idx="7">
                  <c:v>421.80899999999997</c:v>
                </c:pt>
                <c:pt idx="8">
                  <c:v>187.124</c:v>
                </c:pt>
                <c:pt idx="9">
                  <c:v>78.680000000000007</c:v>
                </c:pt>
                <c:pt idx="10">
                  <c:v>47.202999999999975</c:v>
                </c:pt>
                <c:pt idx="11">
                  <c:v>-2.035000000000025</c:v>
                </c:pt>
                <c:pt idx="12">
                  <c:v>-11.165999999999997</c:v>
                </c:pt>
                <c:pt idx="13">
                  <c:v>-3.7110000000000127</c:v>
                </c:pt>
                <c:pt idx="14">
                  <c:v>-7.5740000000000123</c:v>
                </c:pt>
                <c:pt idx="15">
                  <c:v>-4.035000000000025</c:v>
                </c:pt>
                <c:pt idx="16">
                  <c:v>3.7139999999999986</c:v>
                </c:pt>
                <c:pt idx="17">
                  <c:v>129.79399999999998</c:v>
                </c:pt>
                <c:pt idx="18">
                  <c:v>338.44100000000003</c:v>
                </c:pt>
                <c:pt idx="19">
                  <c:v>429.19800000000009</c:v>
                </c:pt>
                <c:pt idx="20">
                  <c:v>451.08400000000006</c:v>
                </c:pt>
                <c:pt idx="21">
                  <c:v>409.20099999999996</c:v>
                </c:pt>
                <c:pt idx="22">
                  <c:v>406.75799999999998</c:v>
                </c:pt>
                <c:pt idx="23">
                  <c:v>424.173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8D3-414E-9B72-198BC71BE4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1216336"/>
        <c:axId val="1761218512"/>
      </c:scatterChart>
      <c:valAx>
        <c:axId val="1761216336"/>
        <c:scaling>
          <c:orientation val="minMax"/>
          <c:max val="24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18512"/>
        <c:crosses val="autoZero"/>
        <c:crossBetween val="midCat"/>
        <c:majorUnit val="1"/>
        <c:minorUnit val="1"/>
      </c:valAx>
      <c:valAx>
        <c:axId val="1761218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MW</a:t>
                </a:r>
              </a:p>
            </c:rich>
          </c:tx>
          <c:layout>
            <c:manualLayout>
              <c:xMode val="edge"/>
              <c:yMode val="edge"/>
              <c:x val="1.3908644795214869E-2"/>
              <c:y val="3.427274840300285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16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Parashikimi W-1 i ngarkeses totale per BZ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6213074242912631E-2"/>
          <c:y val="0.13135013662234538"/>
          <c:w val="0.91663292965572285"/>
          <c:h val="0.733755720419926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'[2]Publikime AL'!$A$11</c:f>
              <c:strCache>
                <c:ptCount val="1"/>
                <c:pt idx="0">
                  <c:v>Min (MW)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'[2]Publikime AL'!$B$10:$H$10</c:f>
              <c:strCache>
                <c:ptCount val="7"/>
                <c:pt idx="0">
                  <c:v>27.04.2026</c:v>
                </c:pt>
                <c:pt idx="1">
                  <c:v>28.04.2026</c:v>
                </c:pt>
                <c:pt idx="2">
                  <c:v>29.04.20262</c:v>
                </c:pt>
                <c:pt idx="3">
                  <c:v>30.04.2026</c:v>
                </c:pt>
                <c:pt idx="4">
                  <c:v>01.05.2026</c:v>
                </c:pt>
                <c:pt idx="5">
                  <c:v>02.05.2026</c:v>
                </c:pt>
                <c:pt idx="6">
                  <c:v>03.05.2026</c:v>
                </c:pt>
              </c:strCache>
            </c:strRef>
          </c:cat>
          <c:val>
            <c:numRef>
              <c:f>'[2]Publikime AL'!$B$11:$H$11</c:f>
              <c:numCache>
                <c:formatCode>0</c:formatCode>
                <c:ptCount val="7"/>
                <c:pt idx="0">
                  <c:v>511</c:v>
                </c:pt>
                <c:pt idx="1">
                  <c:v>520</c:v>
                </c:pt>
                <c:pt idx="2">
                  <c:v>528</c:v>
                </c:pt>
                <c:pt idx="3">
                  <c:v>533</c:v>
                </c:pt>
                <c:pt idx="4">
                  <c:v>531</c:v>
                </c:pt>
                <c:pt idx="5">
                  <c:v>542</c:v>
                </c:pt>
                <c:pt idx="6">
                  <c:v>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C2-40D0-9716-71731209110C}"/>
            </c:ext>
          </c:extLst>
        </c:ser>
        <c:ser>
          <c:idx val="1"/>
          <c:order val="1"/>
          <c:tx>
            <c:strRef>
              <c:f>'[2]Publikime AL'!$A$12</c:f>
              <c:strCache>
                <c:ptCount val="1"/>
                <c:pt idx="0">
                  <c:v>Max (MW)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'[2]Publikime AL'!$B$10:$H$10</c:f>
              <c:strCache>
                <c:ptCount val="7"/>
                <c:pt idx="0">
                  <c:v>27.04.2026</c:v>
                </c:pt>
                <c:pt idx="1">
                  <c:v>28.04.2026</c:v>
                </c:pt>
                <c:pt idx="2">
                  <c:v>29.04.20262</c:v>
                </c:pt>
                <c:pt idx="3">
                  <c:v>30.04.2026</c:v>
                </c:pt>
                <c:pt idx="4">
                  <c:v>01.05.2026</c:v>
                </c:pt>
                <c:pt idx="5">
                  <c:v>02.05.2026</c:v>
                </c:pt>
                <c:pt idx="6">
                  <c:v>03.05.2026</c:v>
                </c:pt>
              </c:strCache>
            </c:strRef>
          </c:cat>
          <c:val>
            <c:numRef>
              <c:f>'[2]Publikime AL'!$B$12:$H$12</c:f>
              <c:numCache>
                <c:formatCode>0</c:formatCode>
                <c:ptCount val="7"/>
                <c:pt idx="0">
                  <c:v>1028</c:v>
                </c:pt>
                <c:pt idx="1">
                  <c:v>1064</c:v>
                </c:pt>
                <c:pt idx="2">
                  <c:v>1123</c:v>
                </c:pt>
                <c:pt idx="3">
                  <c:v>1110</c:v>
                </c:pt>
                <c:pt idx="4">
                  <c:v>1070</c:v>
                </c:pt>
                <c:pt idx="5">
                  <c:v>1196</c:v>
                </c:pt>
                <c:pt idx="6">
                  <c:v>1042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C2-40D0-9716-717312091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61223408"/>
        <c:axId val="1761226672"/>
      </c:barChart>
      <c:catAx>
        <c:axId val="17612234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6672"/>
        <c:crosses val="autoZero"/>
        <c:auto val="1"/>
        <c:lblAlgn val="ctr"/>
        <c:lblOffset val="100"/>
        <c:noMultiLvlLbl val="0"/>
      </c:catAx>
      <c:valAx>
        <c:axId val="1761226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MW</a:t>
                </a:r>
              </a:p>
            </c:rich>
          </c:tx>
          <c:layout>
            <c:manualLayout>
              <c:xMode val="edge"/>
              <c:yMode val="edge"/>
              <c:x val="1.8713450292397661E-2"/>
              <c:y val="3.877235920397371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3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Planifikimi i gjenerimit per D-1 </a:t>
            </a:r>
          </a:p>
        </c:rich>
      </c:tx>
      <c:layout>
        <c:manualLayout>
          <c:xMode val="edge"/>
          <c:yMode val="edge"/>
          <c:x val="0.39020262568034325"/>
          <c:y val="2.50783671547550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1678549567335752E-2"/>
          <c:y val="0.10335073752998489"/>
          <c:w val="0.93394236694535882"/>
          <c:h val="0.7780933112725614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'[2]Publikime AL'!$E$71</c:f>
              <c:strCache>
                <c:ptCount val="1"/>
                <c:pt idx="0">
                  <c:v>Max (MW)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'[2]Publikime AL'!$E$453:$E$476</c:f>
              <c:numCache>
                <c:formatCode>0</c:formatCode>
                <c:ptCount val="24"/>
                <c:pt idx="0">
                  <c:v>1034.1500000000001</c:v>
                </c:pt>
                <c:pt idx="1">
                  <c:v>944.5</c:v>
                </c:pt>
                <c:pt idx="2">
                  <c:v>920.12</c:v>
                </c:pt>
                <c:pt idx="3">
                  <c:v>913.56</c:v>
                </c:pt>
                <c:pt idx="4">
                  <c:v>911.86</c:v>
                </c:pt>
                <c:pt idx="5">
                  <c:v>976.96</c:v>
                </c:pt>
                <c:pt idx="6">
                  <c:v>1164.56</c:v>
                </c:pt>
                <c:pt idx="7">
                  <c:v>1408.38</c:v>
                </c:pt>
                <c:pt idx="8">
                  <c:v>1081.4000000000001</c:v>
                </c:pt>
                <c:pt idx="9">
                  <c:v>1076.92</c:v>
                </c:pt>
                <c:pt idx="10">
                  <c:v>993.47</c:v>
                </c:pt>
                <c:pt idx="11">
                  <c:v>910.39</c:v>
                </c:pt>
                <c:pt idx="12">
                  <c:v>848.3</c:v>
                </c:pt>
                <c:pt idx="13">
                  <c:v>847.35</c:v>
                </c:pt>
                <c:pt idx="14">
                  <c:v>839.54</c:v>
                </c:pt>
                <c:pt idx="15">
                  <c:v>879.2</c:v>
                </c:pt>
                <c:pt idx="16">
                  <c:v>940.41</c:v>
                </c:pt>
                <c:pt idx="17">
                  <c:v>958.11</c:v>
                </c:pt>
                <c:pt idx="18">
                  <c:v>1490.25</c:v>
                </c:pt>
                <c:pt idx="19">
                  <c:v>1582.18</c:v>
                </c:pt>
                <c:pt idx="20">
                  <c:v>1651.19</c:v>
                </c:pt>
                <c:pt idx="21">
                  <c:v>1574.61</c:v>
                </c:pt>
                <c:pt idx="22">
                  <c:v>1367.32</c:v>
                </c:pt>
                <c:pt idx="23">
                  <c:v>1157.98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30-4ECF-BAB1-D7A4D592E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4"/>
        <c:overlap val="19"/>
        <c:axId val="1761222864"/>
        <c:axId val="1761215792"/>
      </c:barChart>
      <c:catAx>
        <c:axId val="1761222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ORA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15792"/>
        <c:crosses val="autoZero"/>
        <c:auto val="1"/>
        <c:lblAlgn val="ctr"/>
        <c:lblOffset val="100"/>
        <c:noMultiLvlLbl val="0"/>
      </c:catAx>
      <c:valAx>
        <c:axId val="1761215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50"/>
                  <a:t>MW</a:t>
                </a:r>
              </a:p>
            </c:rich>
          </c:tx>
          <c:layout>
            <c:manualLayout>
              <c:xMode val="edge"/>
              <c:yMode val="edge"/>
              <c:x val="1.1764704671431767E-2"/>
              <c:y val="3.9307872171854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286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Parashikim i javës në avancë për ngarkesen dhe humbjet e pritshme orare </a:t>
            </a:r>
          </a:p>
        </c:rich>
      </c:tx>
      <c:layout>
        <c:manualLayout>
          <c:xMode val="edge"/>
          <c:yMode val="edge"/>
          <c:x val="0.21843301746972002"/>
          <c:y val="2.50783671547550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1678549567335752E-2"/>
          <c:y val="0.10335073752998489"/>
          <c:w val="0.93394236694535882"/>
          <c:h val="0.77809331127256143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'[2]Publikime AL'!$D$616</c:f>
              <c:strCache>
                <c:ptCount val="1"/>
                <c:pt idx="0">
                  <c:v>Ngarkesa (MWh)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yVal>
            <c:numRef>
              <c:f>'[2]Publikime AL'!$D$617:$D$784</c:f>
              <c:numCache>
                <c:formatCode>0</c:formatCode>
                <c:ptCount val="168"/>
                <c:pt idx="0">
                  <c:v>608.23</c:v>
                </c:pt>
                <c:pt idx="1">
                  <c:v>544.98</c:v>
                </c:pt>
                <c:pt idx="2">
                  <c:v>515.30999999999995</c:v>
                </c:pt>
                <c:pt idx="3">
                  <c:v>503.17</c:v>
                </c:pt>
                <c:pt idx="4">
                  <c:v>507.1</c:v>
                </c:pt>
                <c:pt idx="5">
                  <c:v>561.17999999999995</c:v>
                </c:pt>
                <c:pt idx="6">
                  <c:v>689.61</c:v>
                </c:pt>
                <c:pt idx="7">
                  <c:v>857.12</c:v>
                </c:pt>
                <c:pt idx="8">
                  <c:v>901.24</c:v>
                </c:pt>
                <c:pt idx="9">
                  <c:v>874.31</c:v>
                </c:pt>
                <c:pt idx="10">
                  <c:v>855.65</c:v>
                </c:pt>
                <c:pt idx="11">
                  <c:v>789.6</c:v>
                </c:pt>
                <c:pt idx="12">
                  <c:v>916.68</c:v>
                </c:pt>
                <c:pt idx="13">
                  <c:v>977.49</c:v>
                </c:pt>
                <c:pt idx="14">
                  <c:v>972.36</c:v>
                </c:pt>
                <c:pt idx="15">
                  <c:v>839.47</c:v>
                </c:pt>
                <c:pt idx="16">
                  <c:v>860.07</c:v>
                </c:pt>
                <c:pt idx="17">
                  <c:v>825.29</c:v>
                </c:pt>
                <c:pt idx="18">
                  <c:v>922.64</c:v>
                </c:pt>
                <c:pt idx="19">
                  <c:v>965.24</c:v>
                </c:pt>
                <c:pt idx="20">
                  <c:v>1038.82</c:v>
                </c:pt>
                <c:pt idx="21">
                  <c:v>920.65</c:v>
                </c:pt>
                <c:pt idx="22">
                  <c:v>802.82</c:v>
                </c:pt>
                <c:pt idx="23">
                  <c:v>659.78</c:v>
                </c:pt>
                <c:pt idx="24">
                  <c:v>594.42999999999995</c:v>
                </c:pt>
                <c:pt idx="25">
                  <c:v>521.32000000000005</c:v>
                </c:pt>
                <c:pt idx="26">
                  <c:v>501.51</c:v>
                </c:pt>
                <c:pt idx="27">
                  <c:v>484.28</c:v>
                </c:pt>
                <c:pt idx="28">
                  <c:v>488.54</c:v>
                </c:pt>
                <c:pt idx="29">
                  <c:v>539.29</c:v>
                </c:pt>
                <c:pt idx="30">
                  <c:v>648.54999999999995</c:v>
                </c:pt>
                <c:pt idx="31">
                  <c:v>809.7</c:v>
                </c:pt>
                <c:pt idx="32">
                  <c:v>868.47</c:v>
                </c:pt>
                <c:pt idx="33">
                  <c:v>764.35</c:v>
                </c:pt>
                <c:pt idx="34">
                  <c:v>753.44</c:v>
                </c:pt>
                <c:pt idx="35">
                  <c:v>709.07</c:v>
                </c:pt>
                <c:pt idx="36">
                  <c:v>677.7</c:v>
                </c:pt>
                <c:pt idx="37">
                  <c:v>700.12</c:v>
                </c:pt>
                <c:pt idx="38">
                  <c:v>715.12</c:v>
                </c:pt>
                <c:pt idx="39">
                  <c:v>813.79</c:v>
                </c:pt>
                <c:pt idx="40">
                  <c:v>837.34</c:v>
                </c:pt>
                <c:pt idx="41">
                  <c:v>863.74</c:v>
                </c:pt>
                <c:pt idx="42">
                  <c:v>931.62</c:v>
                </c:pt>
                <c:pt idx="43">
                  <c:v>1019.43</c:v>
                </c:pt>
                <c:pt idx="44">
                  <c:v>1059.32</c:v>
                </c:pt>
                <c:pt idx="45">
                  <c:v>985.69</c:v>
                </c:pt>
                <c:pt idx="46">
                  <c:v>886.71</c:v>
                </c:pt>
                <c:pt idx="47">
                  <c:v>754.58</c:v>
                </c:pt>
                <c:pt idx="48">
                  <c:v>666.61</c:v>
                </c:pt>
                <c:pt idx="49">
                  <c:v>586.91</c:v>
                </c:pt>
                <c:pt idx="50">
                  <c:v>550.54</c:v>
                </c:pt>
                <c:pt idx="51">
                  <c:v>550.73</c:v>
                </c:pt>
                <c:pt idx="52">
                  <c:v>543.58000000000004</c:v>
                </c:pt>
                <c:pt idx="53">
                  <c:v>602.84</c:v>
                </c:pt>
                <c:pt idx="54">
                  <c:v>741.72</c:v>
                </c:pt>
                <c:pt idx="55">
                  <c:v>904.18</c:v>
                </c:pt>
                <c:pt idx="56">
                  <c:v>952.12</c:v>
                </c:pt>
                <c:pt idx="57">
                  <c:v>888.2</c:v>
                </c:pt>
                <c:pt idx="58">
                  <c:v>776.94</c:v>
                </c:pt>
                <c:pt idx="59">
                  <c:v>781.91</c:v>
                </c:pt>
                <c:pt idx="60">
                  <c:v>780.87</c:v>
                </c:pt>
                <c:pt idx="61">
                  <c:v>781.94</c:v>
                </c:pt>
                <c:pt idx="62">
                  <c:v>780.89</c:v>
                </c:pt>
                <c:pt idx="63">
                  <c:v>773.47</c:v>
                </c:pt>
                <c:pt idx="64">
                  <c:v>774.8</c:v>
                </c:pt>
                <c:pt idx="65">
                  <c:v>852.82</c:v>
                </c:pt>
                <c:pt idx="66">
                  <c:v>940.32</c:v>
                </c:pt>
                <c:pt idx="67">
                  <c:v>1061.58</c:v>
                </c:pt>
                <c:pt idx="68">
                  <c:v>1132.47</c:v>
                </c:pt>
                <c:pt idx="69">
                  <c:v>1056.2</c:v>
                </c:pt>
                <c:pt idx="70">
                  <c:v>928.43</c:v>
                </c:pt>
                <c:pt idx="71">
                  <c:v>795.46</c:v>
                </c:pt>
                <c:pt idx="72">
                  <c:v>652.29</c:v>
                </c:pt>
                <c:pt idx="73">
                  <c:v>580.37</c:v>
                </c:pt>
                <c:pt idx="74">
                  <c:v>556.85</c:v>
                </c:pt>
                <c:pt idx="75">
                  <c:v>542.29</c:v>
                </c:pt>
                <c:pt idx="76">
                  <c:v>550.08000000000004</c:v>
                </c:pt>
                <c:pt idx="77">
                  <c:v>607.23</c:v>
                </c:pt>
                <c:pt idx="78">
                  <c:v>747.31</c:v>
                </c:pt>
                <c:pt idx="79">
                  <c:v>915.96</c:v>
                </c:pt>
                <c:pt idx="80">
                  <c:v>944.8</c:v>
                </c:pt>
                <c:pt idx="81">
                  <c:v>887.31</c:v>
                </c:pt>
                <c:pt idx="82">
                  <c:v>804.56</c:v>
                </c:pt>
                <c:pt idx="83">
                  <c:v>824.05</c:v>
                </c:pt>
                <c:pt idx="84">
                  <c:v>830.96</c:v>
                </c:pt>
                <c:pt idx="85">
                  <c:v>858.72</c:v>
                </c:pt>
                <c:pt idx="86">
                  <c:v>855.81</c:v>
                </c:pt>
                <c:pt idx="87">
                  <c:v>794.38</c:v>
                </c:pt>
                <c:pt idx="88">
                  <c:v>790.41</c:v>
                </c:pt>
                <c:pt idx="89">
                  <c:v>857.93</c:v>
                </c:pt>
                <c:pt idx="90">
                  <c:v>939.1</c:v>
                </c:pt>
                <c:pt idx="91">
                  <c:v>1072.92</c:v>
                </c:pt>
                <c:pt idx="92">
                  <c:v>1164.52</c:v>
                </c:pt>
                <c:pt idx="93">
                  <c:v>1106.45</c:v>
                </c:pt>
                <c:pt idx="94">
                  <c:v>956.89</c:v>
                </c:pt>
                <c:pt idx="95">
                  <c:v>796.33</c:v>
                </c:pt>
                <c:pt idx="96">
                  <c:v>672.34</c:v>
                </c:pt>
                <c:pt idx="97">
                  <c:v>605.95000000000005</c:v>
                </c:pt>
                <c:pt idx="98">
                  <c:v>570.87</c:v>
                </c:pt>
                <c:pt idx="99">
                  <c:v>555.82000000000005</c:v>
                </c:pt>
                <c:pt idx="100">
                  <c:v>560.94000000000005</c:v>
                </c:pt>
                <c:pt idx="101">
                  <c:v>620.19000000000005</c:v>
                </c:pt>
                <c:pt idx="102">
                  <c:v>706.14</c:v>
                </c:pt>
                <c:pt idx="103">
                  <c:v>825.42</c:v>
                </c:pt>
                <c:pt idx="104">
                  <c:v>889.77</c:v>
                </c:pt>
                <c:pt idx="105">
                  <c:v>890.22</c:v>
                </c:pt>
                <c:pt idx="106">
                  <c:v>846.02</c:v>
                </c:pt>
                <c:pt idx="107">
                  <c:v>827.75</c:v>
                </c:pt>
                <c:pt idx="108">
                  <c:v>803.47</c:v>
                </c:pt>
                <c:pt idx="109">
                  <c:v>797.17</c:v>
                </c:pt>
                <c:pt idx="110">
                  <c:v>780.01</c:v>
                </c:pt>
                <c:pt idx="111">
                  <c:v>779.28</c:v>
                </c:pt>
                <c:pt idx="112">
                  <c:v>760.73</c:v>
                </c:pt>
                <c:pt idx="113">
                  <c:v>815.17</c:v>
                </c:pt>
                <c:pt idx="114">
                  <c:v>889.85</c:v>
                </c:pt>
                <c:pt idx="115">
                  <c:v>979.42</c:v>
                </c:pt>
                <c:pt idx="116">
                  <c:v>1039.55</c:v>
                </c:pt>
                <c:pt idx="117">
                  <c:v>957.46</c:v>
                </c:pt>
                <c:pt idx="118">
                  <c:v>843.12</c:v>
                </c:pt>
                <c:pt idx="119">
                  <c:v>703.86</c:v>
                </c:pt>
                <c:pt idx="120">
                  <c:v>649.01</c:v>
                </c:pt>
                <c:pt idx="121">
                  <c:v>596.14</c:v>
                </c:pt>
                <c:pt idx="122">
                  <c:v>561.49</c:v>
                </c:pt>
                <c:pt idx="123">
                  <c:v>532.69000000000005</c:v>
                </c:pt>
                <c:pt idx="124">
                  <c:v>539.74</c:v>
                </c:pt>
                <c:pt idx="125">
                  <c:v>567.04999999999995</c:v>
                </c:pt>
                <c:pt idx="126">
                  <c:v>627.19000000000005</c:v>
                </c:pt>
                <c:pt idx="127">
                  <c:v>705.72</c:v>
                </c:pt>
                <c:pt idx="128">
                  <c:v>778.07</c:v>
                </c:pt>
                <c:pt idx="129">
                  <c:v>808.25</c:v>
                </c:pt>
                <c:pt idx="130">
                  <c:v>786.53</c:v>
                </c:pt>
                <c:pt idx="131">
                  <c:v>772.55</c:v>
                </c:pt>
                <c:pt idx="132">
                  <c:v>726.16</c:v>
                </c:pt>
                <c:pt idx="133">
                  <c:v>713.44</c:v>
                </c:pt>
                <c:pt idx="134">
                  <c:v>688.84</c:v>
                </c:pt>
                <c:pt idx="135">
                  <c:v>697.57</c:v>
                </c:pt>
                <c:pt idx="136">
                  <c:v>694.62</c:v>
                </c:pt>
                <c:pt idx="137">
                  <c:v>736.87</c:v>
                </c:pt>
                <c:pt idx="138">
                  <c:v>829.58</c:v>
                </c:pt>
                <c:pt idx="139">
                  <c:v>938.56</c:v>
                </c:pt>
                <c:pt idx="140">
                  <c:v>1042.0999999999999</c:v>
                </c:pt>
                <c:pt idx="141">
                  <c:v>944.35</c:v>
                </c:pt>
                <c:pt idx="142">
                  <c:v>855.47</c:v>
                </c:pt>
                <c:pt idx="143">
                  <c:v>713.64</c:v>
                </c:pt>
                <c:pt idx="144">
                  <c:v>616.99</c:v>
                </c:pt>
                <c:pt idx="145">
                  <c:v>547.82000000000005</c:v>
                </c:pt>
                <c:pt idx="146">
                  <c:v>513.41</c:v>
                </c:pt>
                <c:pt idx="147">
                  <c:v>500.58</c:v>
                </c:pt>
                <c:pt idx="148">
                  <c:v>507.21</c:v>
                </c:pt>
                <c:pt idx="149">
                  <c:v>558.80999999999995</c:v>
                </c:pt>
                <c:pt idx="150">
                  <c:v>689.05</c:v>
                </c:pt>
                <c:pt idx="151">
                  <c:v>848.63</c:v>
                </c:pt>
                <c:pt idx="152">
                  <c:v>871.2</c:v>
                </c:pt>
                <c:pt idx="153">
                  <c:v>815.01</c:v>
                </c:pt>
                <c:pt idx="154">
                  <c:v>750.36</c:v>
                </c:pt>
                <c:pt idx="155">
                  <c:v>748.93</c:v>
                </c:pt>
                <c:pt idx="156">
                  <c:v>704.4</c:v>
                </c:pt>
                <c:pt idx="157">
                  <c:v>709</c:v>
                </c:pt>
                <c:pt idx="158">
                  <c:v>709.43</c:v>
                </c:pt>
                <c:pt idx="159">
                  <c:v>715.43</c:v>
                </c:pt>
                <c:pt idx="160">
                  <c:v>728.61</c:v>
                </c:pt>
                <c:pt idx="161">
                  <c:v>788.24</c:v>
                </c:pt>
                <c:pt idx="162">
                  <c:v>854.64</c:v>
                </c:pt>
                <c:pt idx="163">
                  <c:v>962.79</c:v>
                </c:pt>
                <c:pt idx="164">
                  <c:v>1021.87</c:v>
                </c:pt>
                <c:pt idx="165">
                  <c:v>964.5</c:v>
                </c:pt>
                <c:pt idx="166">
                  <c:v>854.26</c:v>
                </c:pt>
                <c:pt idx="167">
                  <c:v>718.01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73A-4703-B23E-6CAF5EFCBA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1230480"/>
        <c:axId val="1761223952"/>
      </c:scatterChart>
      <c:scatterChart>
        <c:scatterStyle val="smoothMarker"/>
        <c:varyColors val="0"/>
        <c:ser>
          <c:idx val="0"/>
          <c:order val="1"/>
          <c:tx>
            <c:strRef>
              <c:f>'[2]Publikime AL'!$E$616</c:f>
              <c:strCache>
                <c:ptCount val="1"/>
                <c:pt idx="0">
                  <c:v>Humbje (MWh)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'[2]Publikime AL'!$E$617:$E$784</c:f>
              <c:numCache>
                <c:formatCode>0</c:formatCode>
                <c:ptCount val="168"/>
                <c:pt idx="0">
                  <c:v>8.9206309811312394</c:v>
                </c:pt>
                <c:pt idx="1">
                  <c:v>10.855265731130203</c:v>
                </c:pt>
                <c:pt idx="2">
                  <c:v>10.48665516113067</c:v>
                </c:pt>
                <c:pt idx="3">
                  <c:v>10.863629981130202</c:v>
                </c:pt>
                <c:pt idx="4">
                  <c:v>10.879497091130702</c:v>
                </c:pt>
                <c:pt idx="5">
                  <c:v>13.510798091130368</c:v>
                </c:pt>
                <c:pt idx="6">
                  <c:v>15.552425091130544</c:v>
                </c:pt>
                <c:pt idx="7">
                  <c:v>19.039514461130238</c:v>
                </c:pt>
                <c:pt idx="8">
                  <c:v>17.187655411131345</c:v>
                </c:pt>
                <c:pt idx="9">
                  <c:v>22.58237513113113</c:v>
                </c:pt>
                <c:pt idx="10">
                  <c:v>26.452122791130478</c:v>
                </c:pt>
                <c:pt idx="11">
                  <c:v>24.721742491130499</c:v>
                </c:pt>
                <c:pt idx="12">
                  <c:v>21.876088241130333</c:v>
                </c:pt>
                <c:pt idx="13">
                  <c:v>18.772293801130218</c:v>
                </c:pt>
                <c:pt idx="14">
                  <c:v>16.645128251130359</c:v>
                </c:pt>
                <c:pt idx="15">
                  <c:v>16.27882176113053</c:v>
                </c:pt>
                <c:pt idx="16">
                  <c:v>22.655495211130074</c:v>
                </c:pt>
                <c:pt idx="17">
                  <c:v>16.205051401129367</c:v>
                </c:pt>
                <c:pt idx="18">
                  <c:v>18.589284531130943</c:v>
                </c:pt>
                <c:pt idx="19">
                  <c:v>22.099769751129998</c:v>
                </c:pt>
                <c:pt idx="20">
                  <c:v>22.120004501130097</c:v>
                </c:pt>
                <c:pt idx="21">
                  <c:v>21.488837821130574</c:v>
                </c:pt>
                <c:pt idx="22">
                  <c:v>18.010132971130815</c:v>
                </c:pt>
                <c:pt idx="23">
                  <c:v>13.112947161130705</c:v>
                </c:pt>
                <c:pt idx="24">
                  <c:v>11.424222911130755</c:v>
                </c:pt>
                <c:pt idx="25">
                  <c:v>13.266963811130495</c:v>
                </c:pt>
                <c:pt idx="26">
                  <c:v>12.114346201130616</c:v>
                </c:pt>
                <c:pt idx="27">
                  <c:v>11.827632901130414</c:v>
                </c:pt>
                <c:pt idx="28">
                  <c:v>12.308475351130255</c:v>
                </c:pt>
                <c:pt idx="29">
                  <c:v>11.596658371130957</c:v>
                </c:pt>
                <c:pt idx="30">
                  <c:v>16.770397991130721</c:v>
                </c:pt>
                <c:pt idx="31">
                  <c:v>16.681552371130238</c:v>
                </c:pt>
                <c:pt idx="32">
                  <c:v>24.629459621130081</c:v>
                </c:pt>
                <c:pt idx="33">
                  <c:v>28.37402619113027</c:v>
                </c:pt>
                <c:pt idx="34">
                  <c:v>34.040892001130487</c:v>
                </c:pt>
                <c:pt idx="35">
                  <c:v>26.402511791130564</c:v>
                </c:pt>
                <c:pt idx="36">
                  <c:v>20.296122131130346</c:v>
                </c:pt>
                <c:pt idx="37">
                  <c:v>18.763875841130584</c:v>
                </c:pt>
                <c:pt idx="38">
                  <c:v>18.717615641131033</c:v>
                </c:pt>
                <c:pt idx="39">
                  <c:v>16.745350981130969</c:v>
                </c:pt>
                <c:pt idx="40">
                  <c:v>21.218626431130815</c:v>
                </c:pt>
                <c:pt idx="41">
                  <c:v>15.928180551130481</c:v>
                </c:pt>
                <c:pt idx="42">
                  <c:v>17.794605661130845</c:v>
                </c:pt>
                <c:pt idx="43">
                  <c:v>20.605137241130251</c:v>
                </c:pt>
                <c:pt idx="44">
                  <c:v>24.270384911131032</c:v>
                </c:pt>
                <c:pt idx="45">
                  <c:v>25.21310645113067</c:v>
                </c:pt>
                <c:pt idx="46">
                  <c:v>21.009400331130564</c:v>
                </c:pt>
                <c:pt idx="47">
                  <c:v>17.539428031130456</c:v>
                </c:pt>
                <c:pt idx="48">
                  <c:v>20.195917581130516</c:v>
                </c:pt>
                <c:pt idx="49">
                  <c:v>19.032079871130691</c:v>
                </c:pt>
                <c:pt idx="50">
                  <c:v>16.196379621130291</c:v>
                </c:pt>
                <c:pt idx="51">
                  <c:v>17.675394881130501</c:v>
                </c:pt>
                <c:pt idx="52">
                  <c:v>19.123959631130901</c:v>
                </c:pt>
                <c:pt idx="53">
                  <c:v>21.616674631130422</c:v>
                </c:pt>
                <c:pt idx="54">
                  <c:v>20.92593833113051</c:v>
                </c:pt>
                <c:pt idx="55">
                  <c:v>14.78686048113093</c:v>
                </c:pt>
                <c:pt idx="56">
                  <c:v>13.894586751129964</c:v>
                </c:pt>
                <c:pt idx="57">
                  <c:v>15.976731461130385</c:v>
                </c:pt>
                <c:pt idx="58">
                  <c:v>16.725786501130415</c:v>
                </c:pt>
                <c:pt idx="59">
                  <c:v>19.31352616113054</c:v>
                </c:pt>
                <c:pt idx="60">
                  <c:v>20.846052031130512</c:v>
                </c:pt>
                <c:pt idx="61">
                  <c:v>24.01791343113041</c:v>
                </c:pt>
                <c:pt idx="62">
                  <c:v>22.087313701130597</c:v>
                </c:pt>
                <c:pt idx="63">
                  <c:v>21.032268111130634</c:v>
                </c:pt>
                <c:pt idx="64">
                  <c:v>17.181893441130114</c:v>
                </c:pt>
                <c:pt idx="65">
                  <c:v>18.827906561130476</c:v>
                </c:pt>
                <c:pt idx="66">
                  <c:v>19.041613481130298</c:v>
                </c:pt>
                <c:pt idx="67">
                  <c:v>22.39104707113097</c:v>
                </c:pt>
                <c:pt idx="68">
                  <c:v>25.81369220112947</c:v>
                </c:pt>
                <c:pt idx="69">
                  <c:v>26.39648568113148</c:v>
                </c:pt>
                <c:pt idx="70">
                  <c:v>21.519453831130704</c:v>
                </c:pt>
                <c:pt idx="71">
                  <c:v>20.194023231129904</c:v>
                </c:pt>
                <c:pt idx="72">
                  <c:v>13.532435141130122</c:v>
                </c:pt>
                <c:pt idx="73">
                  <c:v>12.665779881130788</c:v>
                </c:pt>
                <c:pt idx="74">
                  <c:v>11.542544681130607</c:v>
                </c:pt>
                <c:pt idx="75">
                  <c:v>11.127356881130481</c:v>
                </c:pt>
                <c:pt idx="76">
                  <c:v>10.86583543113079</c:v>
                </c:pt>
                <c:pt idx="77">
                  <c:v>11.099781811130356</c:v>
                </c:pt>
                <c:pt idx="78">
                  <c:v>13.315183691130528</c:v>
                </c:pt>
                <c:pt idx="79">
                  <c:v>16.63126272113027</c:v>
                </c:pt>
                <c:pt idx="80">
                  <c:v>16.290382611130326</c:v>
                </c:pt>
                <c:pt idx="81">
                  <c:v>19.4243175311301</c:v>
                </c:pt>
                <c:pt idx="82">
                  <c:v>16.290521551131405</c:v>
                </c:pt>
                <c:pt idx="83">
                  <c:v>14.85317629113058</c:v>
                </c:pt>
                <c:pt idx="84">
                  <c:v>14.760535471130652</c:v>
                </c:pt>
                <c:pt idx="85">
                  <c:v>21.327922761130367</c:v>
                </c:pt>
                <c:pt idx="86">
                  <c:v>21.96102417113002</c:v>
                </c:pt>
                <c:pt idx="87">
                  <c:v>20.578696861130311</c:v>
                </c:pt>
                <c:pt idx="88">
                  <c:v>20.923528361130593</c:v>
                </c:pt>
                <c:pt idx="89">
                  <c:v>15.661418961130039</c:v>
                </c:pt>
                <c:pt idx="90">
                  <c:v>21.408731841129566</c:v>
                </c:pt>
                <c:pt idx="91">
                  <c:v>23.033113111130888</c:v>
                </c:pt>
                <c:pt idx="92">
                  <c:v>21.906507611130564</c:v>
                </c:pt>
                <c:pt idx="93">
                  <c:v>21.641610721131201</c:v>
                </c:pt>
                <c:pt idx="94">
                  <c:v>19.264671991130626</c:v>
                </c:pt>
                <c:pt idx="95">
                  <c:v>20.320968201130427</c:v>
                </c:pt>
                <c:pt idx="96">
                  <c:v>18.166416961130381</c:v>
                </c:pt>
                <c:pt idx="97">
                  <c:v>27.057493271130397</c:v>
                </c:pt>
                <c:pt idx="98">
                  <c:v>25.936835641130074</c:v>
                </c:pt>
                <c:pt idx="99">
                  <c:v>25.519273931130101</c:v>
                </c:pt>
                <c:pt idx="100">
                  <c:v>27.958602141130541</c:v>
                </c:pt>
                <c:pt idx="101">
                  <c:v>26.240733771130863</c:v>
                </c:pt>
                <c:pt idx="102">
                  <c:v>23.961287391130782</c:v>
                </c:pt>
                <c:pt idx="103">
                  <c:v>22.355585081129902</c:v>
                </c:pt>
                <c:pt idx="104">
                  <c:v>20.298156801130517</c:v>
                </c:pt>
                <c:pt idx="105">
                  <c:v>22.683597061129831</c:v>
                </c:pt>
                <c:pt idx="106">
                  <c:v>22.901904751130132</c:v>
                </c:pt>
                <c:pt idx="107">
                  <c:v>21.595971661130989</c:v>
                </c:pt>
                <c:pt idx="108">
                  <c:v>22.062688321130963</c:v>
                </c:pt>
                <c:pt idx="109">
                  <c:v>18.413906011130848</c:v>
                </c:pt>
                <c:pt idx="110">
                  <c:v>18.546337081130105</c:v>
                </c:pt>
                <c:pt idx="111">
                  <c:v>13.779807121130489</c:v>
                </c:pt>
                <c:pt idx="112">
                  <c:v>12.932189521130795</c:v>
                </c:pt>
                <c:pt idx="113">
                  <c:v>19.268057131131172</c:v>
                </c:pt>
                <c:pt idx="114">
                  <c:v>25.277141661130145</c:v>
                </c:pt>
                <c:pt idx="115">
                  <c:v>23.251327141129195</c:v>
                </c:pt>
                <c:pt idx="116">
                  <c:v>23.89868443113096</c:v>
                </c:pt>
                <c:pt idx="117">
                  <c:v>24.56524170113039</c:v>
                </c:pt>
                <c:pt idx="118">
                  <c:v>23.5733509611307</c:v>
                </c:pt>
                <c:pt idx="119">
                  <c:v>18.163527901130237</c:v>
                </c:pt>
                <c:pt idx="120">
                  <c:v>15.52933971113066</c:v>
                </c:pt>
                <c:pt idx="121">
                  <c:v>13.835196011130847</c:v>
                </c:pt>
                <c:pt idx="122">
                  <c:v>12.736609841130758</c:v>
                </c:pt>
                <c:pt idx="123">
                  <c:v>13.038533351130582</c:v>
                </c:pt>
                <c:pt idx="124">
                  <c:v>13.375733501130753</c:v>
                </c:pt>
                <c:pt idx="125">
                  <c:v>15.812892991130298</c:v>
                </c:pt>
                <c:pt idx="126">
                  <c:v>22.34128741112977</c:v>
                </c:pt>
                <c:pt idx="127">
                  <c:v>26.295481761130304</c:v>
                </c:pt>
                <c:pt idx="128">
                  <c:v>23.522282561129487</c:v>
                </c:pt>
                <c:pt idx="129">
                  <c:v>22.761288801130149</c:v>
                </c:pt>
                <c:pt idx="130">
                  <c:v>23.825640561130513</c:v>
                </c:pt>
                <c:pt idx="131">
                  <c:v>20.638350251130078</c:v>
                </c:pt>
                <c:pt idx="132">
                  <c:v>22.414526041130557</c:v>
                </c:pt>
                <c:pt idx="133">
                  <c:v>21.81151834113075</c:v>
                </c:pt>
                <c:pt idx="134">
                  <c:v>22.449254501130781</c:v>
                </c:pt>
                <c:pt idx="135">
                  <c:v>21.277716911129801</c:v>
                </c:pt>
                <c:pt idx="136">
                  <c:v>20.214280861130874</c:v>
                </c:pt>
                <c:pt idx="137">
                  <c:v>24.023133961130497</c:v>
                </c:pt>
                <c:pt idx="138">
                  <c:v>31.990266661130818</c:v>
                </c:pt>
                <c:pt idx="139">
                  <c:v>29.282472401131145</c:v>
                </c:pt>
                <c:pt idx="140">
                  <c:v>28.84878852113161</c:v>
                </c:pt>
                <c:pt idx="141">
                  <c:v>27.565408951129939</c:v>
                </c:pt>
                <c:pt idx="142">
                  <c:v>23.28404356112992</c:v>
                </c:pt>
                <c:pt idx="143">
                  <c:v>17.830005501130245</c:v>
                </c:pt>
                <c:pt idx="144">
                  <c:v>19.701102331130869</c:v>
                </c:pt>
                <c:pt idx="145">
                  <c:v>16.119963421130478</c:v>
                </c:pt>
                <c:pt idx="146">
                  <c:v>15.811779641130897</c:v>
                </c:pt>
                <c:pt idx="147">
                  <c:v>15.110956291130492</c:v>
                </c:pt>
                <c:pt idx="148">
                  <c:v>15.394278481130641</c:v>
                </c:pt>
                <c:pt idx="149">
                  <c:v>16.739398921130032</c:v>
                </c:pt>
                <c:pt idx="150">
                  <c:v>17.672738061129849</c:v>
                </c:pt>
                <c:pt idx="151">
                  <c:v>19.858371701130864</c:v>
                </c:pt>
                <c:pt idx="152">
                  <c:v>22.600003811129682</c:v>
                </c:pt>
                <c:pt idx="153">
                  <c:v>22.661896931130286</c:v>
                </c:pt>
                <c:pt idx="154">
                  <c:v>25.369347691130997</c:v>
                </c:pt>
                <c:pt idx="155">
                  <c:v>27.363076691130573</c:v>
                </c:pt>
                <c:pt idx="156">
                  <c:v>25.803850911130894</c:v>
                </c:pt>
                <c:pt idx="157">
                  <c:v>24.596116011131016</c:v>
                </c:pt>
                <c:pt idx="158">
                  <c:v>23.129391541129962</c:v>
                </c:pt>
                <c:pt idx="159">
                  <c:v>23.592367091131337</c:v>
                </c:pt>
                <c:pt idx="160">
                  <c:v>25.316797231130295</c:v>
                </c:pt>
                <c:pt idx="161">
                  <c:v>27.055320871130561</c:v>
                </c:pt>
                <c:pt idx="162">
                  <c:v>28.459809681130992</c:v>
                </c:pt>
                <c:pt idx="163">
                  <c:v>31.277882951130096</c:v>
                </c:pt>
                <c:pt idx="164">
                  <c:v>31.61057826113165</c:v>
                </c:pt>
                <c:pt idx="165">
                  <c:v>29.779525021130667</c:v>
                </c:pt>
                <c:pt idx="166">
                  <c:v>24.104329971130255</c:v>
                </c:pt>
                <c:pt idx="167">
                  <c:v>19.870051911130304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73A-4703-B23E-6CAF5EFCBA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1219056"/>
        <c:axId val="1761220144"/>
      </c:scatterChart>
      <c:valAx>
        <c:axId val="17612304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ORA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3952"/>
        <c:crosses val="autoZero"/>
        <c:crossBetween val="midCat"/>
      </c:valAx>
      <c:valAx>
        <c:axId val="1761223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50"/>
                  <a:t>MW</a:t>
                </a:r>
              </a:p>
            </c:rich>
          </c:tx>
          <c:layout>
            <c:manualLayout>
              <c:xMode val="edge"/>
              <c:yMode val="edge"/>
              <c:x val="1.1764704671431767E-2"/>
              <c:y val="3.9307872171854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30480"/>
        <c:crosses val="autoZero"/>
        <c:crossBetween val="midCat"/>
      </c:valAx>
      <c:valAx>
        <c:axId val="1761220144"/>
        <c:scaling>
          <c:orientation val="minMax"/>
        </c:scaling>
        <c:delete val="0"/>
        <c:axPos val="r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19056"/>
        <c:crosses val="max"/>
        <c:crossBetween val="midCat"/>
      </c:valAx>
      <c:valAx>
        <c:axId val="1761219056"/>
        <c:scaling>
          <c:orientation val="minMax"/>
        </c:scaling>
        <c:delete val="1"/>
        <c:axPos val="b"/>
        <c:majorTickMark val="out"/>
        <c:minorTickMark val="none"/>
        <c:tickLblPos val="nextTo"/>
        <c:crossAx val="1761220144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Kërkesa maksimale e pritshme dhe kërkesa mesatare</a:t>
            </a:r>
          </a:p>
        </c:rich>
      </c:tx>
      <c:layout>
        <c:manualLayout>
          <c:xMode val="edge"/>
          <c:yMode val="edge"/>
          <c:x val="0.27982226227779045"/>
          <c:y val="2.94755061895984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4004585742856113E-2"/>
          <c:y val="0.12047958262111505"/>
          <c:w val="0.92047030091381465"/>
          <c:h val="0.735284992606912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'[2]Publikime AL'!$D$816</c:f>
              <c:strCache>
                <c:ptCount val="1"/>
                <c:pt idx="0">
                  <c:v>Ngarkesa Mes.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'[2]Publikime AL'!$C$817:$C$828</c:f>
              <c:strCache>
                <c:ptCount val="12"/>
                <c:pt idx="0">
                  <c:v>Janar</c:v>
                </c:pt>
                <c:pt idx="1">
                  <c:v>Shkurt</c:v>
                </c:pt>
                <c:pt idx="2">
                  <c:v>Mars</c:v>
                </c:pt>
                <c:pt idx="3">
                  <c:v>Prill</c:v>
                </c:pt>
                <c:pt idx="4">
                  <c:v>Maj</c:v>
                </c:pt>
                <c:pt idx="5">
                  <c:v>Qershor</c:v>
                </c:pt>
                <c:pt idx="6">
                  <c:v>Korrik</c:v>
                </c:pt>
                <c:pt idx="7">
                  <c:v>Gusht</c:v>
                </c:pt>
                <c:pt idx="8">
                  <c:v>Shtator</c:v>
                </c:pt>
                <c:pt idx="9">
                  <c:v>Tetor</c:v>
                </c:pt>
                <c:pt idx="10">
                  <c:v>Nentor</c:v>
                </c:pt>
                <c:pt idx="11">
                  <c:v>Dhjetor</c:v>
                </c:pt>
              </c:strCache>
            </c:strRef>
          </c:cat>
          <c:val>
            <c:numRef>
              <c:f>'[2]Publikime AL'!$D$817:$D$828</c:f>
              <c:numCache>
                <c:formatCode>General</c:formatCode>
                <c:ptCount val="12"/>
                <c:pt idx="0">
                  <c:v>22000</c:v>
                </c:pt>
                <c:pt idx="1">
                  <c:v>21000</c:v>
                </c:pt>
                <c:pt idx="2">
                  <c:v>20000</c:v>
                </c:pt>
                <c:pt idx="3">
                  <c:v>19000</c:v>
                </c:pt>
                <c:pt idx="4">
                  <c:v>19000</c:v>
                </c:pt>
                <c:pt idx="5">
                  <c:v>19000</c:v>
                </c:pt>
                <c:pt idx="6">
                  <c:v>20000</c:v>
                </c:pt>
                <c:pt idx="7">
                  <c:v>20000</c:v>
                </c:pt>
                <c:pt idx="8">
                  <c:v>19000</c:v>
                </c:pt>
                <c:pt idx="9">
                  <c:v>20000</c:v>
                </c:pt>
                <c:pt idx="10">
                  <c:v>21000</c:v>
                </c:pt>
                <c:pt idx="11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A4-40E1-BF4E-1D0C86C6FBD5}"/>
            </c:ext>
          </c:extLst>
        </c:ser>
        <c:ser>
          <c:idx val="1"/>
          <c:order val="1"/>
          <c:tx>
            <c:strRef>
              <c:f>'[2]Publikime AL'!$E$816</c:f>
              <c:strCache>
                <c:ptCount val="1"/>
                <c:pt idx="0">
                  <c:v>Ngarkesa Max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'[2]Publikime AL'!$C$817:$C$828</c:f>
              <c:strCache>
                <c:ptCount val="12"/>
                <c:pt idx="0">
                  <c:v>Janar</c:v>
                </c:pt>
                <c:pt idx="1">
                  <c:v>Shkurt</c:v>
                </c:pt>
                <c:pt idx="2">
                  <c:v>Mars</c:v>
                </c:pt>
                <c:pt idx="3">
                  <c:v>Prill</c:v>
                </c:pt>
                <c:pt idx="4">
                  <c:v>Maj</c:v>
                </c:pt>
                <c:pt idx="5">
                  <c:v>Qershor</c:v>
                </c:pt>
                <c:pt idx="6">
                  <c:v>Korrik</c:v>
                </c:pt>
                <c:pt idx="7">
                  <c:v>Gusht</c:v>
                </c:pt>
                <c:pt idx="8">
                  <c:v>Shtator</c:v>
                </c:pt>
                <c:pt idx="9">
                  <c:v>Tetor</c:v>
                </c:pt>
                <c:pt idx="10">
                  <c:v>Nentor</c:v>
                </c:pt>
                <c:pt idx="11">
                  <c:v>Dhjetor</c:v>
                </c:pt>
              </c:strCache>
            </c:strRef>
          </c:cat>
          <c:val>
            <c:numRef>
              <c:f>'[2]Publikime AL'!$E$817:$E$828</c:f>
              <c:numCache>
                <c:formatCode>General</c:formatCode>
                <c:ptCount val="12"/>
                <c:pt idx="0">
                  <c:v>30000</c:v>
                </c:pt>
                <c:pt idx="1">
                  <c:v>25000</c:v>
                </c:pt>
                <c:pt idx="2">
                  <c:v>22000</c:v>
                </c:pt>
                <c:pt idx="3">
                  <c:v>20000</c:v>
                </c:pt>
                <c:pt idx="4">
                  <c:v>20000</c:v>
                </c:pt>
                <c:pt idx="5">
                  <c:v>20000</c:v>
                </c:pt>
                <c:pt idx="6">
                  <c:v>22000</c:v>
                </c:pt>
                <c:pt idx="7">
                  <c:v>22000</c:v>
                </c:pt>
                <c:pt idx="8">
                  <c:v>20000</c:v>
                </c:pt>
                <c:pt idx="9">
                  <c:v>21000</c:v>
                </c:pt>
                <c:pt idx="10">
                  <c:v>22000</c:v>
                </c:pt>
                <c:pt idx="11">
                  <c:v>24000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A4-40E1-BF4E-1D0C86C6FB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4"/>
        <c:axId val="1761221232"/>
        <c:axId val="1761227216"/>
      </c:barChart>
      <c:catAx>
        <c:axId val="1761221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Muaji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7216"/>
        <c:crosses val="autoZero"/>
        <c:auto val="1"/>
        <c:lblAlgn val="ctr"/>
        <c:lblOffset val="100"/>
        <c:noMultiLvlLbl val="0"/>
      </c:catAx>
      <c:valAx>
        <c:axId val="1761227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MWh</a:t>
                </a:r>
              </a:p>
            </c:rich>
          </c:tx>
          <c:layout>
            <c:manualLayout>
              <c:xMode val="edge"/>
              <c:yMode val="edge"/>
              <c:x val="1.5511452336698511E-2"/>
              <c:y val="4.434219850657435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1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'[2]Publikime AL'!$A$858</c:f>
              <c:strCache>
                <c:ptCount val="1"/>
                <c:pt idx="0">
                  <c:v>Min (MW)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'[2]Publikime AL'!$B$857:$H$857</c:f>
              <c:strCache>
                <c:ptCount val="7"/>
                <c:pt idx="0">
                  <c:v>27.04.2026</c:v>
                </c:pt>
                <c:pt idx="1">
                  <c:v>28.04.2026</c:v>
                </c:pt>
                <c:pt idx="2">
                  <c:v>29.04.20262</c:v>
                </c:pt>
                <c:pt idx="3">
                  <c:v>30.04.2026</c:v>
                </c:pt>
                <c:pt idx="4">
                  <c:v>01.05.2026</c:v>
                </c:pt>
                <c:pt idx="5">
                  <c:v>02.05.2026</c:v>
                </c:pt>
                <c:pt idx="6">
                  <c:v>03.05.2026</c:v>
                </c:pt>
              </c:strCache>
            </c:strRef>
          </c:cat>
          <c:val>
            <c:numRef>
              <c:f>'[2]Publikime AL'!$B$858:$H$858</c:f>
              <c:numCache>
                <c:formatCode>0</c:formatCode>
                <c:ptCount val="7"/>
                <c:pt idx="0">
                  <c:v>8.9206309811312394</c:v>
                </c:pt>
                <c:pt idx="1">
                  <c:v>11.424222911130755</c:v>
                </c:pt>
                <c:pt idx="2">
                  <c:v>13.894586751129964</c:v>
                </c:pt>
                <c:pt idx="3">
                  <c:v>10.86583543113079</c:v>
                </c:pt>
                <c:pt idx="4">
                  <c:v>12.932189521130795</c:v>
                </c:pt>
                <c:pt idx="5">
                  <c:v>12.736609841130758</c:v>
                </c:pt>
                <c:pt idx="6">
                  <c:v>15.110956291130492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FC-47C2-A88F-E32FD49B11F6}"/>
            </c:ext>
          </c:extLst>
        </c:ser>
        <c:ser>
          <c:idx val="1"/>
          <c:order val="1"/>
          <c:tx>
            <c:strRef>
              <c:f>'[2]Publikime AL'!$A$859</c:f>
              <c:strCache>
                <c:ptCount val="1"/>
                <c:pt idx="0">
                  <c:v>Max (MW)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'[2]Publikime AL'!$B$857:$H$857</c:f>
              <c:strCache>
                <c:ptCount val="7"/>
                <c:pt idx="0">
                  <c:v>27.04.2026</c:v>
                </c:pt>
                <c:pt idx="1">
                  <c:v>28.04.2026</c:v>
                </c:pt>
                <c:pt idx="2">
                  <c:v>29.04.20262</c:v>
                </c:pt>
                <c:pt idx="3">
                  <c:v>30.04.2026</c:v>
                </c:pt>
                <c:pt idx="4">
                  <c:v>01.05.2026</c:v>
                </c:pt>
                <c:pt idx="5">
                  <c:v>02.05.2026</c:v>
                </c:pt>
                <c:pt idx="6">
                  <c:v>03.05.2026</c:v>
                </c:pt>
              </c:strCache>
            </c:strRef>
          </c:cat>
          <c:val>
            <c:numRef>
              <c:f>'[2]Publikime AL'!$B$859:$H$859</c:f>
              <c:numCache>
                <c:formatCode>0</c:formatCode>
                <c:ptCount val="7"/>
                <c:pt idx="0">
                  <c:v>26.452122791130478</c:v>
                </c:pt>
                <c:pt idx="1">
                  <c:v>34.040892001130487</c:v>
                </c:pt>
                <c:pt idx="2">
                  <c:v>26.39648568113148</c:v>
                </c:pt>
                <c:pt idx="3">
                  <c:v>23.033113111130888</c:v>
                </c:pt>
                <c:pt idx="4">
                  <c:v>27.958602141130541</c:v>
                </c:pt>
                <c:pt idx="5">
                  <c:v>31.990266661130818</c:v>
                </c:pt>
                <c:pt idx="6">
                  <c:v>31.61057826113165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FC-47C2-A88F-E32FD49B1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61228848"/>
        <c:axId val="1761229936"/>
      </c:barChart>
      <c:catAx>
        <c:axId val="17612288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9936"/>
        <c:crosses val="autoZero"/>
        <c:auto val="1"/>
        <c:lblAlgn val="ctr"/>
        <c:lblOffset val="100"/>
        <c:noMultiLvlLbl val="0"/>
      </c:catAx>
      <c:valAx>
        <c:axId val="1761229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8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Parashikimi M-1 i ngarkeses totale per BZ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6213074242912631E-2"/>
          <c:y val="0.13135013662234538"/>
          <c:w val="0.91663292965572285"/>
          <c:h val="0.733755720419926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'[2]Publikime AL'!$C$41</c:f>
              <c:strCache>
                <c:ptCount val="1"/>
                <c:pt idx="0">
                  <c:v>Min (MW)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'[2]Publikime AL'!$D$41:$G$41</c:f>
              <c:numCache>
                <c:formatCode>General</c:formatCode>
                <c:ptCount val="4"/>
                <c:pt idx="0">
                  <c:v>572</c:v>
                </c:pt>
                <c:pt idx="1">
                  <c:v>472</c:v>
                </c:pt>
                <c:pt idx="2">
                  <c:v>471</c:v>
                </c:pt>
                <c:pt idx="3">
                  <c:v>461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5A-4DAD-89DF-F75E5E15E712}"/>
            </c:ext>
          </c:extLst>
        </c:ser>
        <c:ser>
          <c:idx val="1"/>
          <c:order val="1"/>
          <c:tx>
            <c:strRef>
              <c:f>'[2]Publikime AL'!$C$42</c:f>
              <c:strCache>
                <c:ptCount val="1"/>
                <c:pt idx="0">
                  <c:v>Max (MW)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'[2]Publikime AL'!$D$42:$G$42</c:f>
              <c:numCache>
                <c:formatCode>General</c:formatCode>
                <c:ptCount val="4"/>
                <c:pt idx="0">
                  <c:v>1158</c:v>
                </c:pt>
                <c:pt idx="1">
                  <c:v>1127</c:v>
                </c:pt>
                <c:pt idx="2">
                  <c:v>965</c:v>
                </c:pt>
                <c:pt idx="3">
                  <c:v>979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5A-4DAD-89DF-F75E5E15E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61226128"/>
        <c:axId val="1761231024"/>
      </c:barChart>
      <c:catAx>
        <c:axId val="17612261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Java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31024"/>
        <c:crosses val="autoZero"/>
        <c:auto val="1"/>
        <c:lblAlgn val="ctr"/>
        <c:lblOffset val="100"/>
        <c:noMultiLvlLbl val="0"/>
      </c:catAx>
      <c:valAx>
        <c:axId val="1761231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MW</a:t>
                </a:r>
              </a:p>
            </c:rich>
          </c:tx>
          <c:layout>
            <c:manualLayout>
              <c:xMode val="edge"/>
              <c:yMode val="edge"/>
              <c:x val="1.8713450292397661E-2"/>
              <c:y val="3.877235920397371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6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.xml"/><Relationship Id="rId13" Type="http://schemas.openxmlformats.org/officeDocument/2006/relationships/chart" Target="../charts/chart10.xml"/><Relationship Id="rId18" Type="http://schemas.openxmlformats.org/officeDocument/2006/relationships/chart" Target="../charts/chart15.xml"/><Relationship Id="rId3" Type="http://schemas.openxmlformats.org/officeDocument/2006/relationships/image" Target="../media/image2.emf"/><Relationship Id="rId7" Type="http://schemas.openxmlformats.org/officeDocument/2006/relationships/chart" Target="../charts/chart4.xml"/><Relationship Id="rId12" Type="http://schemas.openxmlformats.org/officeDocument/2006/relationships/chart" Target="../charts/chart9.xml"/><Relationship Id="rId17" Type="http://schemas.openxmlformats.org/officeDocument/2006/relationships/chart" Target="../charts/chart14.xml"/><Relationship Id="rId2" Type="http://schemas.openxmlformats.org/officeDocument/2006/relationships/image" Target="cid:image001.png@01D69E18.F3B18730" TargetMode="External"/><Relationship Id="rId16" Type="http://schemas.openxmlformats.org/officeDocument/2006/relationships/chart" Target="../charts/chart13.xml"/><Relationship Id="rId1" Type="http://schemas.openxmlformats.org/officeDocument/2006/relationships/image" Target="../media/image1.png"/><Relationship Id="rId6" Type="http://schemas.openxmlformats.org/officeDocument/2006/relationships/chart" Target="../charts/chart3.xml"/><Relationship Id="rId11" Type="http://schemas.openxmlformats.org/officeDocument/2006/relationships/chart" Target="../charts/chart8.xml"/><Relationship Id="rId5" Type="http://schemas.openxmlformats.org/officeDocument/2006/relationships/chart" Target="../charts/chart2.xml"/><Relationship Id="rId15" Type="http://schemas.openxmlformats.org/officeDocument/2006/relationships/chart" Target="../charts/chart12.xml"/><Relationship Id="rId10" Type="http://schemas.openxmlformats.org/officeDocument/2006/relationships/chart" Target="../charts/chart7.xml"/><Relationship Id="rId19" Type="http://schemas.openxmlformats.org/officeDocument/2006/relationships/chart" Target="../charts/chart16.xml"/><Relationship Id="rId4" Type="http://schemas.openxmlformats.org/officeDocument/2006/relationships/chart" Target="../charts/chart1.xml"/><Relationship Id="rId9" Type="http://schemas.openxmlformats.org/officeDocument/2006/relationships/chart" Target="../charts/chart6.xml"/><Relationship Id="rId14" Type="http://schemas.openxmlformats.org/officeDocument/2006/relationships/chart" Target="../charts/chart1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cid:image001.png@01D69E18.F3B1873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0</xdr:row>
      <xdr:rowOff>38100</xdr:rowOff>
    </xdr:from>
    <xdr:to>
      <xdr:col>0</xdr:col>
      <xdr:colOff>1412255</xdr:colOff>
      <xdr:row>1</xdr:row>
      <xdr:rowOff>352425</xdr:rowOff>
    </xdr:to>
    <xdr:pic>
      <xdr:nvPicPr>
        <xdr:cNvPr id="22" name="Picture 21" descr="cid:image001.png@01D582A8.40C274E0">
          <a:extLst>
            <a:ext uri="{FF2B5EF4-FFF2-40B4-BE49-F238E27FC236}">
              <a16:creationId xmlns:a16="http://schemas.microsoft.com/office/drawing/2014/main" id="{EA1D2C27-2EBC-4D6B-B61A-075F136D8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1" y="38100"/>
          <a:ext cx="1374154" cy="666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0</xdr:colOff>
      <xdr:row>597</xdr:row>
      <xdr:rowOff>0</xdr:rowOff>
    </xdr:from>
    <xdr:ext cx="8124825" cy="2276475"/>
    <xdr:pic>
      <xdr:nvPicPr>
        <xdr:cNvPr id="23" name="Picture 22">
          <a:extLst>
            <a:ext uri="{FF2B5EF4-FFF2-40B4-BE49-F238E27FC236}">
              <a16:creationId xmlns:a16="http://schemas.microsoft.com/office/drawing/2014/main" id="{3440B706-F132-411E-979D-B7E8859E0054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2956"/>
        <a:stretch/>
      </xdr:blipFill>
      <xdr:spPr bwMode="auto">
        <a:xfrm>
          <a:off x="1438275" y="118110000"/>
          <a:ext cx="8124825" cy="2276475"/>
        </a:xfrm>
        <a:prstGeom prst="rect">
          <a:avLst/>
        </a:prstGeom>
        <a:noFill/>
        <a:ln>
          <a:solidFill>
            <a:schemeClr val="tx1"/>
          </a:solidFill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1</xdr:col>
      <xdr:colOff>9526</xdr:colOff>
      <xdr:row>45</xdr:row>
      <xdr:rowOff>23811</xdr:rowOff>
    </xdr:from>
    <xdr:to>
      <xdr:col>8</xdr:col>
      <xdr:colOff>1</xdr:colOff>
      <xdr:row>65</xdr:row>
      <xdr:rowOff>66675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BDF64666-3B0E-4EF2-BF22-5C9A31D220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590549</xdr:colOff>
      <xdr:row>126</xdr:row>
      <xdr:rowOff>14286</xdr:rowOff>
    </xdr:from>
    <xdr:to>
      <xdr:col>8</xdr:col>
      <xdr:colOff>723900</xdr:colOff>
      <xdr:row>149</xdr:row>
      <xdr:rowOff>190499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79CB70B7-AACB-4873-AA4C-05C486AC29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271461</xdr:colOff>
      <xdr:row>185</xdr:row>
      <xdr:rowOff>4761</xdr:rowOff>
    </xdr:from>
    <xdr:to>
      <xdr:col>8</xdr:col>
      <xdr:colOff>733424</xdr:colOff>
      <xdr:row>209</xdr:row>
      <xdr:rowOff>152400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A11C8F45-C611-4EB6-B0B9-12B041E58D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1428750</xdr:colOff>
      <xdr:row>14</xdr:row>
      <xdr:rowOff>28575</xdr:rowOff>
    </xdr:from>
    <xdr:to>
      <xdr:col>7</xdr:col>
      <xdr:colOff>1028700</xdr:colOff>
      <xdr:row>34</xdr:row>
      <xdr:rowOff>71439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39CB7A92-2639-4A23-BDF5-01CF55643E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809626</xdr:colOff>
      <xdr:row>477</xdr:row>
      <xdr:rowOff>76200</xdr:rowOff>
    </xdr:from>
    <xdr:to>
      <xdr:col>8</xdr:col>
      <xdr:colOff>419100</xdr:colOff>
      <xdr:row>501</xdr:row>
      <xdr:rowOff>61913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1AC8EC47-0977-431A-978F-5146FA0A32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627529</xdr:colOff>
      <xdr:row>786</xdr:row>
      <xdr:rowOff>22412</xdr:rowOff>
    </xdr:from>
    <xdr:to>
      <xdr:col>8</xdr:col>
      <xdr:colOff>237003</xdr:colOff>
      <xdr:row>810</xdr:row>
      <xdr:rowOff>8125</xdr:rowOff>
    </xdr:to>
    <xdr:graphicFrame macro="">
      <xdr:nvGraphicFramePr>
        <xdr:cNvPr id="29" name="Chart 28">
          <a:extLst>
            <a:ext uri="{FF2B5EF4-FFF2-40B4-BE49-F238E27FC236}">
              <a16:creationId xmlns:a16="http://schemas.microsoft.com/office/drawing/2014/main" id="{A46192A6-7AA3-44DA-825B-C7B82F76B7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549088</xdr:colOff>
      <xdr:row>830</xdr:row>
      <xdr:rowOff>34737</xdr:rowOff>
    </xdr:from>
    <xdr:to>
      <xdr:col>7</xdr:col>
      <xdr:colOff>1042147</xdr:colOff>
      <xdr:row>849</xdr:row>
      <xdr:rowOff>112058</xdr:rowOff>
    </xdr:to>
    <xdr:graphicFrame macro="">
      <xdr:nvGraphicFramePr>
        <xdr:cNvPr id="30" name="Chart 29">
          <a:extLst>
            <a:ext uri="{FF2B5EF4-FFF2-40B4-BE49-F238E27FC236}">
              <a16:creationId xmlns:a16="http://schemas.microsoft.com/office/drawing/2014/main" id="{7472F2A7-6331-4E78-A12C-477DB6267A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1428750</xdr:colOff>
      <xdr:row>861</xdr:row>
      <xdr:rowOff>0</xdr:rowOff>
    </xdr:from>
    <xdr:to>
      <xdr:col>7</xdr:col>
      <xdr:colOff>1038224</xdr:colOff>
      <xdr:row>879</xdr:row>
      <xdr:rowOff>138112</xdr:rowOff>
    </xdr:to>
    <xdr:graphicFrame macro="">
      <xdr:nvGraphicFramePr>
        <xdr:cNvPr id="31" name="Chart 30">
          <a:extLst>
            <a:ext uri="{FF2B5EF4-FFF2-40B4-BE49-F238E27FC236}">
              <a16:creationId xmlns:a16="http://schemas.microsoft.com/office/drawing/2014/main" id="{5F5BC831-8C22-44D4-A1B6-F592CB9F86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38101</xdr:colOff>
      <xdr:row>0</xdr:row>
      <xdr:rowOff>38100</xdr:rowOff>
    </xdr:from>
    <xdr:to>
      <xdr:col>0</xdr:col>
      <xdr:colOff>1412255</xdr:colOff>
      <xdr:row>1</xdr:row>
      <xdr:rowOff>352425</xdr:rowOff>
    </xdr:to>
    <xdr:pic>
      <xdr:nvPicPr>
        <xdr:cNvPr id="32" name="Picture 31" descr="cid:image001.png@01D582A8.40C274E0">
          <a:extLst>
            <a:ext uri="{FF2B5EF4-FFF2-40B4-BE49-F238E27FC236}">
              <a16:creationId xmlns:a16="http://schemas.microsoft.com/office/drawing/2014/main" id="{ADC00198-B47E-46E0-AEEF-23B7FDE07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1" y="38100"/>
          <a:ext cx="1374154" cy="666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0</xdr:colOff>
      <xdr:row>597</xdr:row>
      <xdr:rowOff>0</xdr:rowOff>
    </xdr:from>
    <xdr:ext cx="8124825" cy="2276475"/>
    <xdr:pic>
      <xdr:nvPicPr>
        <xdr:cNvPr id="33" name="Picture 32">
          <a:extLst>
            <a:ext uri="{FF2B5EF4-FFF2-40B4-BE49-F238E27FC236}">
              <a16:creationId xmlns:a16="http://schemas.microsoft.com/office/drawing/2014/main" id="{7C784228-5CCA-4C2F-8B5F-B5A9748BC51D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2956"/>
        <a:stretch/>
      </xdr:blipFill>
      <xdr:spPr bwMode="auto">
        <a:xfrm>
          <a:off x="1438275" y="118110000"/>
          <a:ext cx="8124825" cy="2276475"/>
        </a:xfrm>
        <a:prstGeom prst="rect">
          <a:avLst/>
        </a:prstGeom>
        <a:noFill/>
        <a:ln>
          <a:solidFill>
            <a:schemeClr val="tx1"/>
          </a:solidFill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1</xdr:col>
      <xdr:colOff>9526</xdr:colOff>
      <xdr:row>45</xdr:row>
      <xdr:rowOff>23811</xdr:rowOff>
    </xdr:from>
    <xdr:to>
      <xdr:col>8</xdr:col>
      <xdr:colOff>1</xdr:colOff>
      <xdr:row>65</xdr:row>
      <xdr:rowOff>66675</xdr:rowOff>
    </xdr:to>
    <xdr:graphicFrame macro="">
      <xdr:nvGraphicFramePr>
        <xdr:cNvPr id="34" name="Chart 33">
          <a:extLst>
            <a:ext uri="{FF2B5EF4-FFF2-40B4-BE49-F238E27FC236}">
              <a16:creationId xmlns:a16="http://schemas.microsoft.com/office/drawing/2014/main" id="{82DB17B2-0639-43B3-8D47-BD7A06DAAB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590549</xdr:colOff>
      <xdr:row>126</xdr:row>
      <xdr:rowOff>14286</xdr:rowOff>
    </xdr:from>
    <xdr:to>
      <xdr:col>8</xdr:col>
      <xdr:colOff>723900</xdr:colOff>
      <xdr:row>149</xdr:row>
      <xdr:rowOff>190499</xdr:rowOff>
    </xdr:to>
    <xdr:graphicFrame macro="">
      <xdr:nvGraphicFramePr>
        <xdr:cNvPr id="35" name="Chart 34">
          <a:extLst>
            <a:ext uri="{FF2B5EF4-FFF2-40B4-BE49-F238E27FC236}">
              <a16:creationId xmlns:a16="http://schemas.microsoft.com/office/drawing/2014/main" id="{9ECAD417-1942-4579-8706-344DAA1A29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271461</xdr:colOff>
      <xdr:row>185</xdr:row>
      <xdr:rowOff>4761</xdr:rowOff>
    </xdr:from>
    <xdr:to>
      <xdr:col>8</xdr:col>
      <xdr:colOff>733424</xdr:colOff>
      <xdr:row>209</xdr:row>
      <xdr:rowOff>152400</xdr:rowOff>
    </xdr:to>
    <xdr:graphicFrame macro="">
      <xdr:nvGraphicFramePr>
        <xdr:cNvPr id="36" name="Chart 35">
          <a:extLst>
            <a:ext uri="{FF2B5EF4-FFF2-40B4-BE49-F238E27FC236}">
              <a16:creationId xmlns:a16="http://schemas.microsoft.com/office/drawing/2014/main" id="{F0F9DC6A-8842-407B-BFAF-415512CC94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12424</xdr:colOff>
      <xdr:row>14</xdr:row>
      <xdr:rowOff>12010</xdr:rowOff>
    </xdr:from>
    <xdr:to>
      <xdr:col>7</xdr:col>
      <xdr:colOff>1053548</xdr:colOff>
      <xdr:row>34</xdr:row>
      <xdr:rowOff>54874</xdr:rowOff>
    </xdr:to>
    <xdr:graphicFrame macro="">
      <xdr:nvGraphicFramePr>
        <xdr:cNvPr id="37" name="Chart 36">
          <a:extLst>
            <a:ext uri="{FF2B5EF4-FFF2-40B4-BE49-F238E27FC236}">
              <a16:creationId xmlns:a16="http://schemas.microsoft.com/office/drawing/2014/main" id="{CD51BFFB-349C-4C5A-A91F-E21D95CF64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809626</xdr:colOff>
      <xdr:row>477</xdr:row>
      <xdr:rowOff>76200</xdr:rowOff>
    </xdr:from>
    <xdr:to>
      <xdr:col>8</xdr:col>
      <xdr:colOff>419100</xdr:colOff>
      <xdr:row>501</xdr:row>
      <xdr:rowOff>61913</xdr:rowOff>
    </xdr:to>
    <xdr:graphicFrame macro="">
      <xdr:nvGraphicFramePr>
        <xdr:cNvPr id="38" name="Chart 37">
          <a:extLst>
            <a:ext uri="{FF2B5EF4-FFF2-40B4-BE49-F238E27FC236}">
              <a16:creationId xmlns:a16="http://schemas.microsoft.com/office/drawing/2014/main" id="{33D099E5-DC30-491D-AADA-F2B25D418B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627529</xdr:colOff>
      <xdr:row>786</xdr:row>
      <xdr:rowOff>22412</xdr:rowOff>
    </xdr:from>
    <xdr:to>
      <xdr:col>8</xdr:col>
      <xdr:colOff>237003</xdr:colOff>
      <xdr:row>810</xdr:row>
      <xdr:rowOff>8125</xdr:rowOff>
    </xdr:to>
    <xdr:graphicFrame macro="">
      <xdr:nvGraphicFramePr>
        <xdr:cNvPr id="39" name="Chart 38">
          <a:extLst>
            <a:ext uri="{FF2B5EF4-FFF2-40B4-BE49-F238E27FC236}">
              <a16:creationId xmlns:a16="http://schemas.microsoft.com/office/drawing/2014/main" id="{8DE65F27-7574-4F24-BF86-3E3836B5D2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549088</xdr:colOff>
      <xdr:row>830</xdr:row>
      <xdr:rowOff>34737</xdr:rowOff>
    </xdr:from>
    <xdr:to>
      <xdr:col>7</xdr:col>
      <xdr:colOff>1042147</xdr:colOff>
      <xdr:row>849</xdr:row>
      <xdr:rowOff>112058</xdr:rowOff>
    </xdr:to>
    <xdr:graphicFrame macro="">
      <xdr:nvGraphicFramePr>
        <xdr:cNvPr id="40" name="Chart 39">
          <a:extLst>
            <a:ext uri="{FF2B5EF4-FFF2-40B4-BE49-F238E27FC236}">
              <a16:creationId xmlns:a16="http://schemas.microsoft.com/office/drawing/2014/main" id="{4F17A24E-E0FD-4CF5-8528-BA6ECB4A4C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1428750</xdr:colOff>
      <xdr:row>861</xdr:row>
      <xdr:rowOff>0</xdr:rowOff>
    </xdr:from>
    <xdr:to>
      <xdr:col>7</xdr:col>
      <xdr:colOff>1038224</xdr:colOff>
      <xdr:row>879</xdr:row>
      <xdr:rowOff>138112</xdr:rowOff>
    </xdr:to>
    <xdr:graphicFrame macro="">
      <xdr:nvGraphicFramePr>
        <xdr:cNvPr id="41" name="Chart 40">
          <a:extLst>
            <a:ext uri="{FF2B5EF4-FFF2-40B4-BE49-F238E27FC236}">
              <a16:creationId xmlns:a16="http://schemas.microsoft.com/office/drawing/2014/main" id="{2188B655-5E8F-4271-B49B-EBB354B356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0</xdr:row>
      <xdr:rowOff>38100</xdr:rowOff>
    </xdr:from>
    <xdr:to>
      <xdr:col>0</xdr:col>
      <xdr:colOff>1412255</xdr:colOff>
      <xdr:row>1</xdr:row>
      <xdr:rowOff>352425</xdr:rowOff>
    </xdr:to>
    <xdr:pic>
      <xdr:nvPicPr>
        <xdr:cNvPr id="8" name="Picture 7" descr="cid:image001.png@01D582A8.40C274E0">
          <a:extLst>
            <a:ext uri="{FF2B5EF4-FFF2-40B4-BE49-F238E27FC236}">
              <a16:creationId xmlns:a16="http://schemas.microsoft.com/office/drawing/2014/main" id="{19E4D6FF-F0C6-46C1-85E1-BCD3AB5F9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1" y="38100"/>
          <a:ext cx="1374154" cy="666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470</xdr:row>
      <xdr:rowOff>0</xdr:rowOff>
    </xdr:from>
    <xdr:to>
      <xdr:col>7</xdr:col>
      <xdr:colOff>0</xdr:colOff>
      <xdr:row>481</xdr:row>
      <xdr:rowOff>180975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D255AF5-6BBB-4948-BA6D-949F37AA9741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2956"/>
        <a:stretch/>
      </xdr:blipFill>
      <xdr:spPr bwMode="auto">
        <a:xfrm>
          <a:off x="1438275" y="92878275"/>
          <a:ext cx="8124825" cy="2276475"/>
        </a:xfrm>
        <a:prstGeom prst="rect">
          <a:avLst/>
        </a:prstGeom>
        <a:noFill/>
        <a:ln>
          <a:solidFill>
            <a:schemeClr val="tx1"/>
          </a:solidFill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38101</xdr:colOff>
      <xdr:row>0</xdr:row>
      <xdr:rowOff>38100</xdr:rowOff>
    </xdr:from>
    <xdr:to>
      <xdr:col>0</xdr:col>
      <xdr:colOff>1412255</xdr:colOff>
      <xdr:row>1</xdr:row>
      <xdr:rowOff>352425</xdr:rowOff>
    </xdr:to>
    <xdr:pic>
      <xdr:nvPicPr>
        <xdr:cNvPr id="10" name="Picture 9" descr="cid:image001.png@01D582A8.40C274E0">
          <a:extLst>
            <a:ext uri="{FF2B5EF4-FFF2-40B4-BE49-F238E27FC236}">
              <a16:creationId xmlns:a16="http://schemas.microsoft.com/office/drawing/2014/main" id="{05EAF927-83BD-44AB-AB34-3324A5AEE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1" y="38100"/>
          <a:ext cx="1374154" cy="666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470</xdr:row>
      <xdr:rowOff>0</xdr:rowOff>
    </xdr:from>
    <xdr:to>
      <xdr:col>7</xdr:col>
      <xdr:colOff>0</xdr:colOff>
      <xdr:row>481</xdr:row>
      <xdr:rowOff>180975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B8B22067-59EE-45F2-807F-881C11280B25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2956"/>
        <a:stretch/>
      </xdr:blipFill>
      <xdr:spPr bwMode="auto">
        <a:xfrm>
          <a:off x="1438275" y="92878275"/>
          <a:ext cx="8124825" cy="2276475"/>
        </a:xfrm>
        <a:prstGeom prst="rect">
          <a:avLst/>
        </a:prstGeom>
        <a:noFill/>
        <a:ln>
          <a:solidFill>
            <a:schemeClr val="tx1"/>
          </a:solidFill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38101</xdr:colOff>
      <xdr:row>0</xdr:row>
      <xdr:rowOff>38100</xdr:rowOff>
    </xdr:from>
    <xdr:to>
      <xdr:col>0</xdr:col>
      <xdr:colOff>1412255</xdr:colOff>
      <xdr:row>1</xdr:row>
      <xdr:rowOff>352425</xdr:rowOff>
    </xdr:to>
    <xdr:pic>
      <xdr:nvPicPr>
        <xdr:cNvPr id="12" name="Picture 11" descr="cid:image001.png@01D582A8.40C274E0">
          <a:extLst>
            <a:ext uri="{FF2B5EF4-FFF2-40B4-BE49-F238E27FC236}">
              <a16:creationId xmlns:a16="http://schemas.microsoft.com/office/drawing/2014/main" id="{5BDAD49B-6708-4CEE-A6FD-16941A1EA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1" y="38100"/>
          <a:ext cx="1374154" cy="666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470</xdr:row>
      <xdr:rowOff>0</xdr:rowOff>
    </xdr:from>
    <xdr:to>
      <xdr:col>7</xdr:col>
      <xdr:colOff>0</xdr:colOff>
      <xdr:row>481</xdr:row>
      <xdr:rowOff>180975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9A19F9CC-5E79-4058-BEF0-BE431B18A8B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2956"/>
        <a:stretch/>
      </xdr:blipFill>
      <xdr:spPr bwMode="auto">
        <a:xfrm>
          <a:off x="1438275" y="92878275"/>
          <a:ext cx="8124825" cy="2276475"/>
        </a:xfrm>
        <a:prstGeom prst="rect">
          <a:avLst/>
        </a:prstGeom>
        <a:noFill/>
        <a:ln>
          <a:solidFill>
            <a:schemeClr val="tx1"/>
          </a:solidFill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.ajeti\AppData\Local\Microsoft\Windows\INetCache\Content.Outlook\CX36IR41\Publikimi%20i%20t&#235;%20dh&#235;nave%2006_04_2026_.xlsx" TargetMode="External"/><Relationship Id="rId1" Type="http://schemas.openxmlformats.org/officeDocument/2006/relationships/externalLinkPath" Target="/Users/e.ajeti/AppData/Local/Microsoft/Windows/INetCache/Content.Outlook/CX36IR41/Publikimi%20i%20t&#235;%20dh&#235;nave%2006_04_2026_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Publikimi%20i%20te%20dhenave\Publikimi%20i%20t&#235;%20dh&#235;nave%2028_04_2026_.xlsx" TargetMode="External"/><Relationship Id="rId1" Type="http://schemas.openxmlformats.org/officeDocument/2006/relationships/externalLinkPath" Target="file:///D:\Publikimi%20i%20te%20dhenave\Publikimi%20i%20t&#235;%20dh&#235;nave%2028_04_2026_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enaldo.hyseni/AppData/Local/Microsoft/Windows/INetCache/Content.Outlook/Z26AB7I2/Publikimi%20te%20dhenave_11_02_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fo "/>
      <sheetName val="Publikime AL"/>
      <sheetName val="Publikime EN"/>
      <sheetName val="D-1"/>
      <sheetName val="W-1"/>
    </sheetNames>
    <sheetDataSet>
      <sheetData sheetId="0"/>
      <sheetData sheetId="1">
        <row r="10">
          <cell r="B10" t="str">
            <v>06.04.2026</v>
          </cell>
          <cell r="C10" t="str">
            <v>07.04.2026</v>
          </cell>
          <cell r="D10" t="str">
            <v>08.04.2026</v>
          </cell>
          <cell r="E10" t="str">
            <v>09.04.2026</v>
          </cell>
          <cell r="F10" t="str">
            <v>10.04.2026</v>
          </cell>
          <cell r="G10" t="str">
            <v>11.04.2026</v>
          </cell>
          <cell r="H10" t="str">
            <v>12.04.2026</v>
          </cell>
        </row>
        <row r="11">
          <cell r="A11" t="str">
            <v>Min (MW)</v>
          </cell>
          <cell r="B11">
            <v>575</v>
          </cell>
          <cell r="C11">
            <v>574</v>
          </cell>
          <cell r="D11">
            <v>571</v>
          </cell>
          <cell r="E11">
            <v>590</v>
          </cell>
          <cell r="F11">
            <v>579</v>
          </cell>
          <cell r="G11">
            <v>580</v>
          </cell>
          <cell r="H11">
            <v>553</v>
          </cell>
        </row>
        <row r="12">
          <cell r="A12" t="str">
            <v>Max (MW)</v>
          </cell>
          <cell r="B12">
            <v>1345</v>
          </cell>
          <cell r="C12">
            <v>1369</v>
          </cell>
          <cell r="D12">
            <v>1357</v>
          </cell>
          <cell r="E12">
            <v>1376</v>
          </cell>
          <cell r="F12">
            <v>1268</v>
          </cell>
          <cell r="G12">
            <v>1196</v>
          </cell>
          <cell r="H12">
            <v>1114</v>
          </cell>
        </row>
        <row r="41">
          <cell r="C41" t="str">
            <v>Min (MW)</v>
          </cell>
          <cell r="D41">
            <v>572</v>
          </cell>
          <cell r="E41">
            <v>472</v>
          </cell>
          <cell r="F41">
            <v>471</v>
          </cell>
          <cell r="G41">
            <v>461</v>
          </cell>
        </row>
        <row r="42">
          <cell r="C42" t="str">
            <v>Max (MW)</v>
          </cell>
          <cell r="D42">
            <v>1158</v>
          </cell>
          <cell r="E42">
            <v>1127</v>
          </cell>
          <cell r="F42">
            <v>965</v>
          </cell>
          <cell r="G42">
            <v>979</v>
          </cell>
        </row>
        <row r="71">
          <cell r="D71" t="str">
            <v>Min (MW)</v>
          </cell>
          <cell r="E71" t="str">
            <v>Max (MW)</v>
          </cell>
        </row>
        <row r="72">
          <cell r="D72">
            <v>537</v>
          </cell>
          <cell r="E72">
            <v>1377</v>
          </cell>
        </row>
        <row r="73">
          <cell r="D73">
            <v>521</v>
          </cell>
          <cell r="E73">
            <v>1460</v>
          </cell>
        </row>
        <row r="74">
          <cell r="D74">
            <v>539</v>
          </cell>
          <cell r="E74">
            <v>1543</v>
          </cell>
        </row>
        <row r="75">
          <cell r="D75">
            <v>513</v>
          </cell>
          <cell r="E75">
            <v>1433</v>
          </cell>
        </row>
        <row r="76">
          <cell r="D76">
            <v>500</v>
          </cell>
          <cell r="E76">
            <v>1312</v>
          </cell>
        </row>
        <row r="77">
          <cell r="D77">
            <v>506</v>
          </cell>
          <cell r="E77">
            <v>1396</v>
          </cell>
        </row>
        <row r="78">
          <cell r="D78">
            <v>532</v>
          </cell>
          <cell r="E78">
            <v>1499</v>
          </cell>
        </row>
        <row r="79">
          <cell r="D79">
            <v>503</v>
          </cell>
          <cell r="E79">
            <v>1542</v>
          </cell>
        </row>
        <row r="80">
          <cell r="D80">
            <v>532</v>
          </cell>
          <cell r="E80">
            <v>1474</v>
          </cell>
        </row>
        <row r="81">
          <cell r="D81">
            <v>557</v>
          </cell>
          <cell r="E81">
            <v>1382</v>
          </cell>
        </row>
        <row r="82">
          <cell r="D82">
            <v>500</v>
          </cell>
          <cell r="E82">
            <v>1259</v>
          </cell>
        </row>
        <row r="83">
          <cell r="D83">
            <v>500</v>
          </cell>
          <cell r="E83">
            <v>1358</v>
          </cell>
        </row>
        <row r="84">
          <cell r="D84">
            <v>533</v>
          </cell>
          <cell r="E84">
            <v>1253</v>
          </cell>
        </row>
        <row r="85">
          <cell r="D85">
            <v>400</v>
          </cell>
          <cell r="E85">
            <v>1171</v>
          </cell>
        </row>
        <row r="86">
          <cell r="D86">
            <v>502</v>
          </cell>
          <cell r="E86">
            <v>1390</v>
          </cell>
        </row>
        <row r="87">
          <cell r="D87">
            <v>481</v>
          </cell>
          <cell r="E87">
            <v>1146</v>
          </cell>
        </row>
        <row r="88">
          <cell r="D88">
            <v>474</v>
          </cell>
          <cell r="E88">
            <v>1011</v>
          </cell>
        </row>
        <row r="89">
          <cell r="D89">
            <v>500</v>
          </cell>
          <cell r="E89">
            <v>917</v>
          </cell>
        </row>
        <row r="90">
          <cell r="D90">
            <v>512</v>
          </cell>
          <cell r="E90">
            <v>947</v>
          </cell>
        </row>
        <row r="91">
          <cell r="D91">
            <v>481</v>
          </cell>
          <cell r="E91">
            <v>981</v>
          </cell>
        </row>
        <row r="92">
          <cell r="D92">
            <v>476</v>
          </cell>
          <cell r="E92">
            <v>974</v>
          </cell>
        </row>
        <row r="93">
          <cell r="D93">
            <v>470</v>
          </cell>
          <cell r="E93">
            <v>966</v>
          </cell>
        </row>
        <row r="94">
          <cell r="D94">
            <v>489</v>
          </cell>
          <cell r="E94">
            <v>985</v>
          </cell>
        </row>
        <row r="95">
          <cell r="D95">
            <v>521</v>
          </cell>
          <cell r="E95">
            <v>1093</v>
          </cell>
        </row>
        <row r="96">
          <cell r="D96">
            <v>565</v>
          </cell>
          <cell r="E96">
            <v>1105</v>
          </cell>
        </row>
        <row r="97">
          <cell r="D97">
            <v>561</v>
          </cell>
          <cell r="E97">
            <v>1204</v>
          </cell>
        </row>
        <row r="98">
          <cell r="D98">
            <v>615</v>
          </cell>
          <cell r="E98">
            <v>1214</v>
          </cell>
        </row>
        <row r="99">
          <cell r="D99">
            <v>572</v>
          </cell>
          <cell r="E99">
            <v>1251</v>
          </cell>
        </row>
        <row r="100">
          <cell r="D100">
            <v>574</v>
          </cell>
          <cell r="E100">
            <v>1210</v>
          </cell>
        </row>
        <row r="101">
          <cell r="D101">
            <v>618</v>
          </cell>
          <cell r="E101">
            <v>1355</v>
          </cell>
        </row>
        <row r="102">
          <cell r="D102">
            <v>618</v>
          </cell>
          <cell r="E102">
            <v>1179</v>
          </cell>
        </row>
        <row r="103">
          <cell r="D103">
            <v>602</v>
          </cell>
          <cell r="E103">
            <v>1279</v>
          </cell>
        </row>
        <row r="104">
          <cell r="D104">
            <v>658</v>
          </cell>
          <cell r="E104">
            <v>1446</v>
          </cell>
        </row>
        <row r="105">
          <cell r="D105">
            <v>627</v>
          </cell>
          <cell r="E105">
            <v>1271</v>
          </cell>
        </row>
        <row r="106">
          <cell r="D106">
            <v>572</v>
          </cell>
          <cell r="E106">
            <v>1147</v>
          </cell>
        </row>
        <row r="107">
          <cell r="D107">
            <v>511</v>
          </cell>
          <cell r="E107">
            <v>1089</v>
          </cell>
        </row>
        <row r="108">
          <cell r="D108">
            <v>557</v>
          </cell>
          <cell r="E108">
            <v>1113</v>
          </cell>
        </row>
        <row r="109">
          <cell r="D109">
            <v>538</v>
          </cell>
          <cell r="E109">
            <v>1113</v>
          </cell>
        </row>
        <row r="110">
          <cell r="D110">
            <v>532</v>
          </cell>
          <cell r="E110">
            <v>1077</v>
          </cell>
        </row>
        <row r="111">
          <cell r="D111">
            <v>488</v>
          </cell>
          <cell r="E111">
            <v>1202</v>
          </cell>
        </row>
        <row r="112">
          <cell r="D112">
            <v>481</v>
          </cell>
          <cell r="E112">
            <v>1190</v>
          </cell>
        </row>
        <row r="113">
          <cell r="D113">
            <v>506</v>
          </cell>
          <cell r="E113">
            <v>1157</v>
          </cell>
        </row>
        <row r="114">
          <cell r="D114">
            <v>513</v>
          </cell>
          <cell r="E114">
            <v>1162</v>
          </cell>
        </row>
        <row r="115">
          <cell r="D115">
            <v>448</v>
          </cell>
          <cell r="E115">
            <v>1154</v>
          </cell>
        </row>
        <row r="116">
          <cell r="D116">
            <v>466</v>
          </cell>
          <cell r="E116">
            <v>1143</v>
          </cell>
        </row>
        <row r="117">
          <cell r="D117">
            <v>496</v>
          </cell>
          <cell r="E117">
            <v>1229</v>
          </cell>
        </row>
        <row r="118">
          <cell r="D118">
            <v>498</v>
          </cell>
          <cell r="E118">
            <v>1249</v>
          </cell>
        </row>
        <row r="119">
          <cell r="D119">
            <v>522</v>
          </cell>
          <cell r="E119">
            <v>1375</v>
          </cell>
        </row>
        <row r="120">
          <cell r="D120">
            <v>532</v>
          </cell>
          <cell r="E120">
            <v>1408</v>
          </cell>
        </row>
        <row r="121">
          <cell r="D121">
            <v>543</v>
          </cell>
          <cell r="E121">
            <v>1457</v>
          </cell>
        </row>
        <row r="122">
          <cell r="D122">
            <v>599</v>
          </cell>
          <cell r="E122">
            <v>1591</v>
          </cell>
        </row>
        <row r="123">
          <cell r="D123">
            <v>602</v>
          </cell>
          <cell r="E123">
            <v>1571</v>
          </cell>
        </row>
        <row r="159">
          <cell r="D159" t="str">
            <v>Prodhimi</v>
          </cell>
          <cell r="E159" t="str">
            <v>Shkembimi</v>
          </cell>
          <cell r="F159" t="str">
            <v>Ngarkesa</v>
          </cell>
        </row>
        <row r="160">
          <cell r="D160">
            <v>659.11427692999996</v>
          </cell>
          <cell r="E160">
            <v>-4.7460000000000377</v>
          </cell>
          <cell r="F160">
            <v>663.86027693000005</v>
          </cell>
        </row>
        <row r="161">
          <cell r="D161">
            <v>573.01683781999998</v>
          </cell>
          <cell r="E161">
            <v>-11.062999999999988</v>
          </cell>
          <cell r="F161">
            <v>584.07983781999997</v>
          </cell>
        </row>
        <row r="162">
          <cell r="D162">
            <v>541.08965515999989</v>
          </cell>
          <cell r="E162">
            <v>-8.9209999999999923</v>
          </cell>
          <cell r="F162">
            <v>550.01065515999994</v>
          </cell>
        </row>
        <row r="163">
          <cell r="D163">
            <v>527.19384749999995</v>
          </cell>
          <cell r="E163">
            <v>-8.547999999999945</v>
          </cell>
          <cell r="F163">
            <v>535.74184749999995</v>
          </cell>
        </row>
        <row r="164">
          <cell r="D164">
            <v>526.94861003000005</v>
          </cell>
          <cell r="E164">
            <v>-12.648000000000081</v>
          </cell>
          <cell r="F164">
            <v>539.59661003000019</v>
          </cell>
        </row>
        <row r="165">
          <cell r="D165">
            <v>580.11357275</v>
          </cell>
          <cell r="E165">
            <v>0.44400000000001683</v>
          </cell>
          <cell r="F165">
            <v>579.66957275000004</v>
          </cell>
        </row>
        <row r="166">
          <cell r="D166">
            <v>762.35691356999951</v>
          </cell>
          <cell r="E166">
            <v>82.412999999999954</v>
          </cell>
          <cell r="F166">
            <v>679.94391356999949</v>
          </cell>
        </row>
        <row r="167">
          <cell r="D167">
            <v>878.39319716000023</v>
          </cell>
          <cell r="E167">
            <v>56.706000000000017</v>
          </cell>
          <cell r="F167">
            <v>821.68719716000021</v>
          </cell>
        </row>
        <row r="168">
          <cell r="D168">
            <v>926.65485407000028</v>
          </cell>
          <cell r="E168">
            <v>35.330999999999989</v>
          </cell>
          <cell r="F168">
            <v>891.32385407000027</v>
          </cell>
        </row>
        <row r="169">
          <cell r="D169">
            <v>921.03550868000013</v>
          </cell>
          <cell r="E169">
            <v>34.932999999999993</v>
          </cell>
          <cell r="F169">
            <v>886.10250868000014</v>
          </cell>
        </row>
        <row r="170">
          <cell r="D170">
            <v>830.67486381999993</v>
          </cell>
          <cell r="E170">
            <v>-3.3669999999999902</v>
          </cell>
          <cell r="F170">
            <v>834.04186381999989</v>
          </cell>
        </row>
        <row r="171">
          <cell r="D171">
            <v>797.89821271999983</v>
          </cell>
          <cell r="E171">
            <v>3.1589999999999918</v>
          </cell>
          <cell r="F171">
            <v>794.73921271999984</v>
          </cell>
        </row>
        <row r="172">
          <cell r="D172">
            <v>736.63883412000007</v>
          </cell>
          <cell r="E172">
            <v>-36.367999999999938</v>
          </cell>
          <cell r="F172">
            <v>773.00683412000001</v>
          </cell>
        </row>
        <row r="173">
          <cell r="D173">
            <v>762.32210342999997</v>
          </cell>
          <cell r="E173">
            <v>-15.722000000000037</v>
          </cell>
          <cell r="F173">
            <v>778.04410342999995</v>
          </cell>
        </row>
        <row r="174">
          <cell r="D174">
            <v>736.80684507000001</v>
          </cell>
          <cell r="E174">
            <v>-30.535999999999945</v>
          </cell>
          <cell r="F174">
            <v>767.34284506999995</v>
          </cell>
        </row>
        <row r="175">
          <cell r="D175">
            <v>724.37737574000005</v>
          </cell>
          <cell r="E175">
            <v>-45.469000000000051</v>
          </cell>
          <cell r="F175">
            <v>769.8463757400001</v>
          </cell>
        </row>
        <row r="176">
          <cell r="D176">
            <v>761.09330172000011</v>
          </cell>
          <cell r="E176">
            <v>-21.836000000000013</v>
          </cell>
          <cell r="F176">
            <v>782.92930172000013</v>
          </cell>
        </row>
        <row r="177">
          <cell r="D177">
            <v>833.94260762999988</v>
          </cell>
          <cell r="E177">
            <v>-18.076999999999998</v>
          </cell>
          <cell r="F177">
            <v>852.01960762999988</v>
          </cell>
        </row>
        <row r="178">
          <cell r="D178">
            <v>916.4607749500002</v>
          </cell>
          <cell r="E178">
            <v>-16.902999999999963</v>
          </cell>
          <cell r="F178">
            <v>933.36377495000011</v>
          </cell>
        </row>
        <row r="179">
          <cell r="D179">
            <v>1186.5870240699999</v>
          </cell>
          <cell r="E179">
            <v>103.08399999999997</v>
          </cell>
          <cell r="F179">
            <v>1083.5030240699998</v>
          </cell>
        </row>
        <row r="180">
          <cell r="D180">
            <v>1290.6948478799998</v>
          </cell>
          <cell r="E180">
            <v>127.09899999999999</v>
          </cell>
          <cell r="F180">
            <v>1163.5958478799998</v>
          </cell>
        </row>
        <row r="181">
          <cell r="D181">
            <v>1262.44103425</v>
          </cell>
          <cell r="E181">
            <v>161.161</v>
          </cell>
          <cell r="F181">
            <v>1101.28003425</v>
          </cell>
        </row>
        <row r="182">
          <cell r="D182">
            <v>1027.8698960700003</v>
          </cell>
          <cell r="E182">
            <v>48.778999999999996</v>
          </cell>
          <cell r="F182">
            <v>979.09089607000033</v>
          </cell>
        </row>
        <row r="183">
          <cell r="D183">
            <v>866.14409146000014</v>
          </cell>
          <cell r="E183">
            <v>48.635999999999967</v>
          </cell>
          <cell r="F183">
            <v>817.50809146000017</v>
          </cell>
        </row>
        <row r="453">
          <cell r="E453">
            <v>771.44</v>
          </cell>
        </row>
        <row r="454">
          <cell r="E454">
            <v>656.84</v>
          </cell>
        </row>
        <row r="455">
          <cell r="E455">
            <v>569.89</v>
          </cell>
        </row>
        <row r="456">
          <cell r="E456">
            <v>536.73</v>
          </cell>
        </row>
        <row r="457">
          <cell r="E457">
            <v>552.53</v>
          </cell>
        </row>
        <row r="458">
          <cell r="E458">
            <v>691.03</v>
          </cell>
        </row>
        <row r="459">
          <cell r="E459">
            <v>917.6</v>
          </cell>
        </row>
        <row r="460">
          <cell r="E460">
            <v>1178.0899999999999</v>
          </cell>
        </row>
        <row r="461">
          <cell r="E461">
            <v>1013.62</v>
          </cell>
        </row>
        <row r="462">
          <cell r="E462">
            <v>949.23</v>
          </cell>
        </row>
        <row r="463">
          <cell r="E463">
            <v>849.79</v>
          </cell>
        </row>
        <row r="464">
          <cell r="E464">
            <v>796.27</v>
          </cell>
        </row>
        <row r="465">
          <cell r="E465">
            <v>810.96</v>
          </cell>
        </row>
        <row r="466">
          <cell r="E466">
            <v>824.12</v>
          </cell>
        </row>
        <row r="467">
          <cell r="E467">
            <v>814.41</v>
          </cell>
        </row>
        <row r="468">
          <cell r="E468">
            <v>807.8</v>
          </cell>
        </row>
        <row r="469">
          <cell r="E469">
            <v>881.33</v>
          </cell>
        </row>
        <row r="470">
          <cell r="E470">
            <v>987.41</v>
          </cell>
        </row>
        <row r="471">
          <cell r="E471">
            <v>1238.29</v>
          </cell>
        </row>
        <row r="472">
          <cell r="E472">
            <v>1300.49</v>
          </cell>
        </row>
        <row r="473">
          <cell r="E473">
            <v>1395.15</v>
          </cell>
        </row>
        <row r="474">
          <cell r="E474">
            <v>1364.41</v>
          </cell>
        </row>
        <row r="475">
          <cell r="E475">
            <v>1208.19</v>
          </cell>
        </row>
        <row r="476">
          <cell r="E476">
            <v>1028.25</v>
          </cell>
        </row>
        <row r="616">
          <cell r="D616" t="str">
            <v>Ngarkesa (MWh)</v>
          </cell>
          <cell r="E616" t="str">
            <v>Humbje (MWh)</v>
          </cell>
        </row>
        <row r="617">
          <cell r="D617">
            <v>788.68</v>
          </cell>
          <cell r="E617">
            <v>19.701102331130869</v>
          </cell>
        </row>
        <row r="618">
          <cell r="D618">
            <v>670.95</v>
          </cell>
          <cell r="E618">
            <v>16.119963421130478</v>
          </cell>
        </row>
        <row r="619">
          <cell r="D619">
            <v>622.13</v>
          </cell>
          <cell r="E619">
            <v>15.811779641130897</v>
          </cell>
        </row>
        <row r="620">
          <cell r="D620">
            <v>598.02</v>
          </cell>
          <cell r="E620">
            <v>15.110956291130492</v>
          </cell>
        </row>
        <row r="621">
          <cell r="D621">
            <v>606.26</v>
          </cell>
          <cell r="E621">
            <v>15.394278481130641</v>
          </cell>
        </row>
        <row r="622">
          <cell r="D622">
            <v>658.55</v>
          </cell>
          <cell r="E622">
            <v>16.739398921130032</v>
          </cell>
        </row>
        <row r="623">
          <cell r="D623">
            <v>805.26</v>
          </cell>
          <cell r="E623">
            <v>17.672738061129849</v>
          </cell>
        </row>
        <row r="624">
          <cell r="D624">
            <v>1026.33</v>
          </cell>
          <cell r="E624">
            <v>19.858371701130864</v>
          </cell>
        </row>
        <row r="625">
          <cell r="D625">
            <v>1117.74</v>
          </cell>
          <cell r="E625">
            <v>22.600003811129682</v>
          </cell>
        </row>
        <row r="626">
          <cell r="D626">
            <v>1170.6199999999999</v>
          </cell>
          <cell r="E626">
            <v>22.661896931130286</v>
          </cell>
        </row>
        <row r="627">
          <cell r="D627">
            <v>1165.27</v>
          </cell>
          <cell r="E627">
            <v>25.369347691130997</v>
          </cell>
        </row>
        <row r="628">
          <cell r="D628">
            <v>1169.74</v>
          </cell>
          <cell r="E628">
            <v>27.363076691130573</v>
          </cell>
        </row>
        <row r="629">
          <cell r="D629">
            <v>1187.97</v>
          </cell>
          <cell r="E629">
            <v>25.803850911130894</v>
          </cell>
        </row>
        <row r="630">
          <cell r="D630">
            <v>1197.6199999999999</v>
          </cell>
          <cell r="E630">
            <v>24.596116011131016</v>
          </cell>
        </row>
        <row r="631">
          <cell r="D631">
            <v>1254.2</v>
          </cell>
          <cell r="E631">
            <v>23.129391541129962</v>
          </cell>
        </row>
        <row r="632">
          <cell r="D632">
            <v>1187.98</v>
          </cell>
          <cell r="E632">
            <v>23.592367091131337</v>
          </cell>
        </row>
        <row r="633">
          <cell r="D633">
            <v>1146.67</v>
          </cell>
          <cell r="E633">
            <v>25.316797231130295</v>
          </cell>
        </row>
        <row r="634">
          <cell r="D634">
            <v>1224.46</v>
          </cell>
          <cell r="E634">
            <v>27.055320871130561</v>
          </cell>
        </row>
        <row r="635">
          <cell r="D635">
            <v>1260.02</v>
          </cell>
          <cell r="E635">
            <v>28.459809681130992</v>
          </cell>
        </row>
        <row r="636">
          <cell r="D636">
            <v>1377.64</v>
          </cell>
          <cell r="E636">
            <v>31.277882951130096</v>
          </cell>
        </row>
        <row r="637">
          <cell r="D637">
            <v>1389.83</v>
          </cell>
          <cell r="E637">
            <v>31.61057826113165</v>
          </cell>
        </row>
        <row r="638">
          <cell r="D638">
            <v>1252.78</v>
          </cell>
          <cell r="E638">
            <v>29.779525021130667</v>
          </cell>
        </row>
        <row r="639">
          <cell r="D639">
            <v>1097.92</v>
          </cell>
          <cell r="E639">
            <v>24.104329971130255</v>
          </cell>
        </row>
        <row r="640">
          <cell r="D640">
            <v>912.05</v>
          </cell>
          <cell r="E640">
            <v>19.870051911130304</v>
          </cell>
        </row>
        <row r="641">
          <cell r="D641">
            <v>773.66</v>
          </cell>
          <cell r="E641">
            <v>16.086699731130693</v>
          </cell>
        </row>
        <row r="642">
          <cell r="D642">
            <v>667.57</v>
          </cell>
          <cell r="E642">
            <v>12.43207323113063</v>
          </cell>
        </row>
        <row r="643">
          <cell r="D643">
            <v>614.19000000000005</v>
          </cell>
          <cell r="E643">
            <v>11.729171821130649</v>
          </cell>
        </row>
        <row r="644">
          <cell r="D644">
            <v>607.52</v>
          </cell>
          <cell r="E644">
            <v>11.000665541130502</v>
          </cell>
        </row>
        <row r="645">
          <cell r="D645">
            <v>614.53</v>
          </cell>
          <cell r="E645">
            <v>10.951040511130714</v>
          </cell>
        </row>
        <row r="646">
          <cell r="D646">
            <v>649.84</v>
          </cell>
          <cell r="E646">
            <v>13.71859407113061</v>
          </cell>
        </row>
        <row r="647">
          <cell r="D647">
            <v>797.49</v>
          </cell>
          <cell r="E647">
            <v>16.144885221130153</v>
          </cell>
        </row>
        <row r="648">
          <cell r="D648">
            <v>1014.04</v>
          </cell>
          <cell r="E648">
            <v>21.609349201130044</v>
          </cell>
        </row>
        <row r="649">
          <cell r="D649">
            <v>1164.92</v>
          </cell>
          <cell r="E649">
            <v>23.653277691129915</v>
          </cell>
        </row>
        <row r="650">
          <cell r="D650">
            <v>1153.04</v>
          </cell>
          <cell r="E650">
            <v>26.958886691129919</v>
          </cell>
        </row>
        <row r="651">
          <cell r="D651">
            <v>1100.98</v>
          </cell>
          <cell r="E651">
            <v>29.345319651131376</v>
          </cell>
        </row>
        <row r="652">
          <cell r="D652">
            <v>1110.79</v>
          </cell>
          <cell r="E652">
            <v>27.865387301131477</v>
          </cell>
        </row>
        <row r="653">
          <cell r="D653">
            <v>1120.19</v>
          </cell>
          <cell r="E653">
            <v>23.37875097113124</v>
          </cell>
        </row>
        <row r="654">
          <cell r="D654">
            <v>1103.1300000000001</v>
          </cell>
          <cell r="E654">
            <v>21.848860621129461</v>
          </cell>
        </row>
        <row r="655">
          <cell r="D655">
            <v>1012.56</v>
          </cell>
          <cell r="E655">
            <v>23.683457641129962</v>
          </cell>
        </row>
        <row r="656">
          <cell r="D656">
            <v>1099.53</v>
          </cell>
          <cell r="E656">
            <v>24.208737801130155</v>
          </cell>
        </row>
        <row r="657">
          <cell r="D657">
            <v>1141.1300000000001</v>
          </cell>
          <cell r="E657">
            <v>23.803831241129956</v>
          </cell>
        </row>
        <row r="658">
          <cell r="D658">
            <v>1183.24</v>
          </cell>
          <cell r="E658">
            <v>24.38167212113035</v>
          </cell>
        </row>
        <row r="659">
          <cell r="D659">
            <v>1254.8</v>
          </cell>
          <cell r="E659">
            <v>25.695818621130229</v>
          </cell>
        </row>
        <row r="660">
          <cell r="D660">
            <v>1257.43</v>
          </cell>
          <cell r="E660">
            <v>27.594880301129706</v>
          </cell>
        </row>
        <row r="661">
          <cell r="D661">
            <v>1278.53</v>
          </cell>
          <cell r="E661">
            <v>30.315685181130902</v>
          </cell>
        </row>
        <row r="662">
          <cell r="D662">
            <v>1241.4000000000001</v>
          </cell>
          <cell r="E662">
            <v>26.763180481131485</v>
          </cell>
        </row>
        <row r="663">
          <cell r="D663">
            <v>1071.21</v>
          </cell>
          <cell r="E663">
            <v>23.666263551130896</v>
          </cell>
        </row>
        <row r="664">
          <cell r="D664">
            <v>900.1</v>
          </cell>
          <cell r="E664">
            <v>22.346505551131031</v>
          </cell>
        </row>
        <row r="665">
          <cell r="D665">
            <v>726.11</v>
          </cell>
          <cell r="E665">
            <v>13.437468380952396</v>
          </cell>
        </row>
        <row r="666">
          <cell r="D666">
            <v>625.34</v>
          </cell>
          <cell r="E666">
            <v>12.518844650952474</v>
          </cell>
        </row>
        <row r="667">
          <cell r="D667">
            <v>577.91999999999996</v>
          </cell>
          <cell r="E667">
            <v>12.696964520952406</v>
          </cell>
        </row>
        <row r="668">
          <cell r="D668">
            <v>571.1</v>
          </cell>
          <cell r="E668">
            <v>12.539291910952102</v>
          </cell>
        </row>
        <row r="669">
          <cell r="D669">
            <v>588.16</v>
          </cell>
          <cell r="E669">
            <v>12.513768760952416</v>
          </cell>
        </row>
        <row r="670">
          <cell r="D670">
            <v>621.44000000000005</v>
          </cell>
          <cell r="E670">
            <v>15.451565820952055</v>
          </cell>
        </row>
        <row r="671">
          <cell r="D671">
            <v>754.26</v>
          </cell>
          <cell r="E671">
            <v>15.970205230952615</v>
          </cell>
        </row>
        <row r="672">
          <cell r="D672">
            <v>960.25</v>
          </cell>
          <cell r="E672">
            <v>18.275170950951861</v>
          </cell>
        </row>
        <row r="673">
          <cell r="D673">
            <v>1114.47</v>
          </cell>
          <cell r="E673">
            <v>21.584931590953374</v>
          </cell>
        </row>
        <row r="674">
          <cell r="D674">
            <v>1163.1600000000001</v>
          </cell>
          <cell r="E674">
            <v>25.770243940952014</v>
          </cell>
        </row>
        <row r="675">
          <cell r="D675">
            <v>1023.44</v>
          </cell>
          <cell r="E675">
            <v>27.978354530951719</v>
          </cell>
        </row>
        <row r="676">
          <cell r="D676">
            <v>971.63</v>
          </cell>
          <cell r="E676">
            <v>28.121421590953105</v>
          </cell>
        </row>
        <row r="677">
          <cell r="D677">
            <v>933.56</v>
          </cell>
          <cell r="E677">
            <v>27.325775220952437</v>
          </cell>
        </row>
        <row r="678">
          <cell r="D678">
            <v>925.27</v>
          </cell>
          <cell r="E678">
            <v>25.651195130952829</v>
          </cell>
        </row>
        <row r="679">
          <cell r="D679">
            <v>919.01</v>
          </cell>
          <cell r="E679">
            <v>22.989460220952196</v>
          </cell>
        </row>
        <row r="680">
          <cell r="D680">
            <v>946.14</v>
          </cell>
          <cell r="E680">
            <v>25.508394240951475</v>
          </cell>
        </row>
        <row r="681">
          <cell r="D681">
            <v>980.65</v>
          </cell>
          <cell r="E681">
            <v>23.757337700951894</v>
          </cell>
        </row>
        <row r="682">
          <cell r="D682">
            <v>1002.09</v>
          </cell>
          <cell r="E682">
            <v>24.587777880952444</v>
          </cell>
        </row>
        <row r="683">
          <cell r="D683">
            <v>1116.98</v>
          </cell>
          <cell r="E683">
            <v>26.161153000952936</v>
          </cell>
        </row>
        <row r="684">
          <cell r="D684">
            <v>1283.68</v>
          </cell>
          <cell r="E684">
            <v>29.147820750951269</v>
          </cell>
        </row>
        <row r="685">
          <cell r="D685">
            <v>1306.1099999999999</v>
          </cell>
          <cell r="E685">
            <v>29.243977200952941</v>
          </cell>
        </row>
        <row r="686">
          <cell r="D686">
            <v>1169.25</v>
          </cell>
          <cell r="E686">
            <v>26.180797310953039</v>
          </cell>
        </row>
        <row r="687">
          <cell r="D687">
            <v>1006.85</v>
          </cell>
          <cell r="E687">
            <v>21.462161620953339</v>
          </cell>
        </row>
        <row r="688">
          <cell r="D688">
            <v>836.2</v>
          </cell>
          <cell r="E688">
            <v>17.639741230952495</v>
          </cell>
        </row>
        <row r="689">
          <cell r="D689">
            <v>763.94</v>
          </cell>
          <cell r="E689">
            <v>21.178768390952882</v>
          </cell>
        </row>
        <row r="690">
          <cell r="D690">
            <v>671.01</v>
          </cell>
          <cell r="E690">
            <v>18.980785980951623</v>
          </cell>
        </row>
        <row r="691">
          <cell r="D691">
            <v>609.13</v>
          </cell>
          <cell r="E691">
            <v>19.594688580953061</v>
          </cell>
        </row>
        <row r="692">
          <cell r="D692">
            <v>591.95000000000005</v>
          </cell>
          <cell r="E692">
            <v>19.486343620952539</v>
          </cell>
        </row>
        <row r="693">
          <cell r="D693">
            <v>595.94000000000005</v>
          </cell>
          <cell r="E693">
            <v>18.748560860952466</v>
          </cell>
        </row>
        <row r="694">
          <cell r="D694">
            <v>657.5</v>
          </cell>
          <cell r="E694">
            <v>18.662870410952564</v>
          </cell>
        </row>
        <row r="695">
          <cell r="D695">
            <v>788.6</v>
          </cell>
          <cell r="E695">
            <v>23.175159930952532</v>
          </cell>
        </row>
        <row r="696">
          <cell r="D696">
            <v>975.57</v>
          </cell>
          <cell r="E696">
            <v>17.598125180953502</v>
          </cell>
        </row>
        <row r="697">
          <cell r="D697">
            <v>1092.08</v>
          </cell>
          <cell r="E697">
            <v>17.673614200952215</v>
          </cell>
        </row>
        <row r="698">
          <cell r="D698">
            <v>1027.6400000000001</v>
          </cell>
          <cell r="E698">
            <v>24.179943530952414</v>
          </cell>
        </row>
        <row r="699">
          <cell r="D699">
            <v>1011.47</v>
          </cell>
          <cell r="E699">
            <v>29.78662665095294</v>
          </cell>
        </row>
        <row r="700">
          <cell r="D700">
            <v>922.93</v>
          </cell>
          <cell r="E700">
            <v>30.878384760953168</v>
          </cell>
        </row>
        <row r="701">
          <cell r="D701">
            <v>893.57</v>
          </cell>
          <cell r="E701">
            <v>27.694655500952194</v>
          </cell>
        </row>
        <row r="702">
          <cell r="D702">
            <v>928.06</v>
          </cell>
          <cell r="E702">
            <v>26.518627370951663</v>
          </cell>
        </row>
        <row r="703">
          <cell r="D703">
            <v>915.02</v>
          </cell>
          <cell r="E703">
            <v>26.609011690952457</v>
          </cell>
        </row>
        <row r="704">
          <cell r="D704">
            <v>856.86</v>
          </cell>
          <cell r="E704">
            <v>21.80229426095184</v>
          </cell>
        </row>
        <row r="705">
          <cell r="D705">
            <v>863.04</v>
          </cell>
          <cell r="E705">
            <v>17.984548600952394</v>
          </cell>
        </row>
        <row r="706">
          <cell r="D706">
            <v>914.08</v>
          </cell>
          <cell r="E706">
            <v>17.906898160952551</v>
          </cell>
        </row>
        <row r="707">
          <cell r="D707">
            <v>960.95</v>
          </cell>
          <cell r="E707">
            <v>23.190031390953209</v>
          </cell>
        </row>
        <row r="708">
          <cell r="D708">
            <v>1086.71</v>
          </cell>
          <cell r="E708">
            <v>25.774266190952858</v>
          </cell>
        </row>
        <row r="709">
          <cell r="D709">
            <v>1214.04</v>
          </cell>
          <cell r="E709">
            <v>27.826551520951625</v>
          </cell>
        </row>
        <row r="710">
          <cell r="D710">
            <v>1147.1400000000001</v>
          </cell>
          <cell r="E710">
            <v>25.176702360952049</v>
          </cell>
        </row>
        <row r="711">
          <cell r="D711">
            <v>1043.8800000000001</v>
          </cell>
          <cell r="E711">
            <v>21.418528060951985</v>
          </cell>
        </row>
        <row r="712">
          <cell r="D712">
            <v>899.67</v>
          </cell>
          <cell r="E712">
            <v>16.061618650953051</v>
          </cell>
        </row>
        <row r="713">
          <cell r="D713">
            <v>784.26</v>
          </cell>
          <cell r="E713">
            <v>16.278846060951764</v>
          </cell>
        </row>
        <row r="714">
          <cell r="D714">
            <v>682.25</v>
          </cell>
          <cell r="E714">
            <v>15.991530940952089</v>
          </cell>
        </row>
        <row r="715">
          <cell r="D715">
            <v>613.76</v>
          </cell>
          <cell r="E715">
            <v>16</v>
          </cell>
        </row>
        <row r="716">
          <cell r="D716">
            <v>588.69000000000005</v>
          </cell>
          <cell r="E716">
            <v>14.103150110952242</v>
          </cell>
        </row>
        <row r="717">
          <cell r="D717">
            <v>590.04999999999995</v>
          </cell>
          <cell r="E717">
            <v>16.346862140952453</v>
          </cell>
        </row>
        <row r="718">
          <cell r="D718">
            <v>609.41</v>
          </cell>
          <cell r="E718">
            <v>15.979313690952949</v>
          </cell>
        </row>
        <row r="719">
          <cell r="D719">
            <v>692.88</v>
          </cell>
          <cell r="E719">
            <v>16.601741500952357</v>
          </cell>
        </row>
        <row r="720">
          <cell r="D720">
            <v>810.76</v>
          </cell>
          <cell r="E720">
            <v>13.822596700953</v>
          </cell>
        </row>
        <row r="721">
          <cell r="D721">
            <v>883.38</v>
          </cell>
          <cell r="E721">
            <v>14.476672100952555</v>
          </cell>
        </row>
        <row r="722">
          <cell r="D722">
            <v>897.96</v>
          </cell>
          <cell r="E722">
            <v>24.120738430952315</v>
          </cell>
        </row>
        <row r="723">
          <cell r="D723">
            <v>853.43</v>
          </cell>
          <cell r="E723">
            <v>25.297449040952188</v>
          </cell>
        </row>
        <row r="724">
          <cell r="D724">
            <v>789.55</v>
          </cell>
          <cell r="E724">
            <v>24.141977790952751</v>
          </cell>
        </row>
        <row r="725">
          <cell r="D725">
            <v>707.26</v>
          </cell>
          <cell r="E725">
            <v>20.444501030952324</v>
          </cell>
        </row>
        <row r="726">
          <cell r="D726">
            <v>692.08</v>
          </cell>
          <cell r="E726">
            <v>18.130956720952554</v>
          </cell>
        </row>
        <row r="727">
          <cell r="D727">
            <v>690.08</v>
          </cell>
          <cell r="E727">
            <v>19.371201050952322</v>
          </cell>
        </row>
        <row r="728">
          <cell r="D728">
            <v>676.63</v>
          </cell>
          <cell r="E728">
            <v>18.238041330952001</v>
          </cell>
        </row>
        <row r="729">
          <cell r="D729">
            <v>676.18</v>
          </cell>
          <cell r="E729">
            <v>17.114121720952198</v>
          </cell>
        </row>
        <row r="730">
          <cell r="D730">
            <v>754.96</v>
          </cell>
          <cell r="E730">
            <v>14.106051320951565</v>
          </cell>
        </row>
        <row r="731">
          <cell r="D731">
            <v>888.51</v>
          </cell>
          <cell r="E731">
            <v>23.129929580951739</v>
          </cell>
        </row>
        <row r="732">
          <cell r="D732">
            <v>1062.2</v>
          </cell>
          <cell r="E732">
            <v>28.757435890952593</v>
          </cell>
        </row>
        <row r="733">
          <cell r="D733">
            <v>1154.1400000000001</v>
          </cell>
          <cell r="E733">
            <v>30.69340371095268</v>
          </cell>
        </row>
        <row r="734">
          <cell r="D734">
            <v>1097.08</v>
          </cell>
          <cell r="E734">
            <v>30.293128140951239</v>
          </cell>
        </row>
        <row r="735">
          <cell r="D735">
            <v>943.5</v>
          </cell>
          <cell r="E735">
            <v>28.099623100952158</v>
          </cell>
        </row>
        <row r="736">
          <cell r="D736">
            <v>783.76</v>
          </cell>
          <cell r="E736">
            <v>22.289826270952517</v>
          </cell>
        </row>
        <row r="737">
          <cell r="D737">
            <v>669.34</v>
          </cell>
          <cell r="E737">
            <v>13.838829710952041</v>
          </cell>
        </row>
        <row r="738">
          <cell r="D738">
            <v>586.27</v>
          </cell>
          <cell r="E738">
            <v>13.317806280952595</v>
          </cell>
        </row>
        <row r="739">
          <cell r="D739">
            <v>550.13</v>
          </cell>
          <cell r="E739">
            <v>13.806374430952701</v>
          </cell>
        </row>
        <row r="740">
          <cell r="D740">
            <v>536.71</v>
          </cell>
          <cell r="E740">
            <v>12.853067970952338</v>
          </cell>
        </row>
        <row r="741">
          <cell r="D741">
            <v>545.25</v>
          </cell>
          <cell r="E741">
            <v>14.36035346095241</v>
          </cell>
        </row>
        <row r="742">
          <cell r="D742">
            <v>596.6</v>
          </cell>
          <cell r="E742">
            <v>15.362848260952546</v>
          </cell>
        </row>
        <row r="743">
          <cell r="D743">
            <v>711.65</v>
          </cell>
          <cell r="E743">
            <v>14.709149540952467</v>
          </cell>
        </row>
        <row r="744">
          <cell r="D744">
            <v>825.27</v>
          </cell>
          <cell r="E744">
            <v>15.34474446095146</v>
          </cell>
        </row>
        <row r="745">
          <cell r="D745">
            <v>904.76</v>
          </cell>
          <cell r="E745">
            <v>21.036977670952638</v>
          </cell>
        </row>
        <row r="746">
          <cell r="D746">
            <v>887.9</v>
          </cell>
          <cell r="E746">
            <v>19.821665930951667</v>
          </cell>
        </row>
        <row r="747">
          <cell r="D747">
            <v>857.22</v>
          </cell>
          <cell r="E747">
            <v>19.596108290952543</v>
          </cell>
        </row>
        <row r="748">
          <cell r="D748">
            <v>835.44</v>
          </cell>
          <cell r="E748">
            <v>17.814372040952776</v>
          </cell>
        </row>
        <row r="749">
          <cell r="D749">
            <v>817.67</v>
          </cell>
          <cell r="E749">
            <v>17.785944980952081</v>
          </cell>
        </row>
        <row r="750">
          <cell r="D750">
            <v>817.18</v>
          </cell>
          <cell r="E750">
            <v>18.491792210951871</v>
          </cell>
        </row>
        <row r="751">
          <cell r="D751">
            <v>803.81</v>
          </cell>
          <cell r="E751">
            <v>18.780915310951968</v>
          </cell>
        </row>
        <row r="752">
          <cell r="D752">
            <v>787.47</v>
          </cell>
          <cell r="E752">
            <v>18.174005390952289</v>
          </cell>
        </row>
        <row r="753">
          <cell r="D753">
            <v>784.95</v>
          </cell>
          <cell r="E753">
            <v>21.016464160951728</v>
          </cell>
        </row>
        <row r="754">
          <cell r="D754">
            <v>846.15</v>
          </cell>
          <cell r="E754">
            <v>23.693657880953197</v>
          </cell>
        </row>
        <row r="755">
          <cell r="D755">
            <v>930.99</v>
          </cell>
          <cell r="E755">
            <v>27.703566040952637</v>
          </cell>
        </row>
        <row r="756">
          <cell r="D756">
            <v>1085.55</v>
          </cell>
          <cell r="E756">
            <v>27.760430880952072</v>
          </cell>
        </row>
        <row r="757">
          <cell r="D757">
            <v>1148.6400000000001</v>
          </cell>
          <cell r="E757">
            <v>27.397830610953179</v>
          </cell>
        </row>
        <row r="758">
          <cell r="D758">
            <v>1105.0899999999999</v>
          </cell>
          <cell r="E758">
            <v>24.286461400951794</v>
          </cell>
        </row>
        <row r="759">
          <cell r="D759">
            <v>988.85</v>
          </cell>
          <cell r="E759">
            <v>20.591476110952726</v>
          </cell>
        </row>
        <row r="760">
          <cell r="D760">
            <v>851</v>
          </cell>
          <cell r="E760">
            <v>16.371769840951629</v>
          </cell>
        </row>
        <row r="761">
          <cell r="D761">
            <v>690.92</v>
          </cell>
          <cell r="E761">
            <v>37.238352780952482</v>
          </cell>
        </row>
        <row r="762">
          <cell r="D762">
            <v>603.22</v>
          </cell>
          <cell r="E762">
            <v>34.086269240952333</v>
          </cell>
        </row>
        <row r="763">
          <cell r="D763">
            <v>560.61</v>
          </cell>
          <cell r="E763">
            <v>33.08418616095264</v>
          </cell>
        </row>
        <row r="764">
          <cell r="D764">
            <v>547.02</v>
          </cell>
          <cell r="E764">
            <v>28.588318160952667</v>
          </cell>
        </row>
        <row r="765">
          <cell r="D765">
            <v>551.13</v>
          </cell>
          <cell r="E765">
            <v>24.134451870952034</v>
          </cell>
        </row>
        <row r="766">
          <cell r="D766">
            <v>612.87</v>
          </cell>
          <cell r="E766">
            <v>18.54803208095268</v>
          </cell>
        </row>
        <row r="767">
          <cell r="D767">
            <v>739.49</v>
          </cell>
          <cell r="E767">
            <v>27.21238187095264</v>
          </cell>
        </row>
        <row r="768">
          <cell r="D768">
            <v>882.11</v>
          </cell>
          <cell r="E768">
            <v>32.443995620952137</v>
          </cell>
        </row>
        <row r="769">
          <cell r="D769">
            <v>919.27</v>
          </cell>
          <cell r="E769">
            <v>29.748982140952648</v>
          </cell>
        </row>
        <row r="770">
          <cell r="D770">
            <v>887.28</v>
          </cell>
          <cell r="E770">
            <v>32.10844421095203</v>
          </cell>
        </row>
        <row r="771">
          <cell r="D771">
            <v>814.91</v>
          </cell>
          <cell r="E771">
            <v>33.199915720952049</v>
          </cell>
        </row>
        <row r="772">
          <cell r="D772">
            <v>787.01</v>
          </cell>
          <cell r="E772">
            <v>32.721302500951651</v>
          </cell>
        </row>
        <row r="773">
          <cell r="D773">
            <v>764.28</v>
          </cell>
          <cell r="E773">
            <v>25.394360310952607</v>
          </cell>
        </row>
        <row r="774">
          <cell r="D774">
            <v>768.6</v>
          </cell>
          <cell r="E774">
            <v>20.168111540952395</v>
          </cell>
        </row>
        <row r="775">
          <cell r="D775">
            <v>766.75</v>
          </cell>
          <cell r="E775">
            <v>24.227501040952575</v>
          </cell>
        </row>
        <row r="776">
          <cell r="D776">
            <v>767.65</v>
          </cell>
          <cell r="E776">
            <v>27.838608390951777</v>
          </cell>
        </row>
        <row r="777">
          <cell r="D777">
            <v>786.6</v>
          </cell>
          <cell r="E777">
            <v>23.222036640951728</v>
          </cell>
        </row>
        <row r="778">
          <cell r="D778">
            <v>874.12</v>
          </cell>
          <cell r="E778">
            <v>28.998663420951971</v>
          </cell>
        </row>
        <row r="779">
          <cell r="D779">
            <v>947</v>
          </cell>
          <cell r="E779">
            <v>33.98698376095308</v>
          </cell>
        </row>
        <row r="780">
          <cell r="D780">
            <v>1030.08</v>
          </cell>
          <cell r="E780">
            <v>33.710306570952525</v>
          </cell>
        </row>
        <row r="781">
          <cell r="D781">
            <v>1125.05</v>
          </cell>
          <cell r="E781">
            <v>30.604874370952302</v>
          </cell>
        </row>
        <row r="782">
          <cell r="D782">
            <v>1056.4100000000001</v>
          </cell>
          <cell r="E782">
            <v>26.910607180951956</v>
          </cell>
        </row>
        <row r="783">
          <cell r="D783">
            <v>927.62</v>
          </cell>
          <cell r="E783">
            <v>20.87959380095208</v>
          </cell>
        </row>
        <row r="784">
          <cell r="D784">
            <v>781.81</v>
          </cell>
          <cell r="E784">
            <v>17.633626130952734</v>
          </cell>
        </row>
        <row r="816">
          <cell r="D816" t="str">
            <v>Ngarkesa Mes.</v>
          </cell>
          <cell r="E816" t="str">
            <v>Ngarkesa Max</v>
          </cell>
        </row>
        <row r="817">
          <cell r="C817" t="str">
            <v>Janar</v>
          </cell>
          <cell r="D817">
            <v>22000</v>
          </cell>
          <cell r="E817">
            <v>30000</v>
          </cell>
        </row>
        <row r="818">
          <cell r="C818" t="str">
            <v>Shkurt</v>
          </cell>
          <cell r="D818">
            <v>21000</v>
          </cell>
          <cell r="E818">
            <v>25000</v>
          </cell>
        </row>
        <row r="819">
          <cell r="C819" t="str">
            <v>Mars</v>
          </cell>
          <cell r="D819">
            <v>20000</v>
          </cell>
          <cell r="E819">
            <v>22000</v>
          </cell>
        </row>
        <row r="820">
          <cell r="C820" t="str">
            <v>Prill</v>
          </cell>
          <cell r="D820">
            <v>19000</v>
          </cell>
          <cell r="E820">
            <v>20000</v>
          </cell>
        </row>
        <row r="821">
          <cell r="C821" t="str">
            <v>Maj</v>
          </cell>
          <cell r="D821">
            <v>19000</v>
          </cell>
          <cell r="E821">
            <v>20000</v>
          </cell>
        </row>
        <row r="822">
          <cell r="C822" t="str">
            <v>Qershor</v>
          </cell>
          <cell r="D822">
            <v>19000</v>
          </cell>
          <cell r="E822">
            <v>20000</v>
          </cell>
        </row>
        <row r="823">
          <cell r="C823" t="str">
            <v>Korrik</v>
          </cell>
          <cell r="D823">
            <v>20000</v>
          </cell>
          <cell r="E823">
            <v>22000</v>
          </cell>
        </row>
        <row r="824">
          <cell r="C824" t="str">
            <v>Gusht</v>
          </cell>
          <cell r="D824">
            <v>20000</v>
          </cell>
          <cell r="E824">
            <v>22000</v>
          </cell>
        </row>
        <row r="825">
          <cell r="C825" t="str">
            <v>Shtator</v>
          </cell>
          <cell r="D825">
            <v>19000</v>
          </cell>
          <cell r="E825">
            <v>20000</v>
          </cell>
        </row>
        <row r="826">
          <cell r="C826" t="str">
            <v>Tetor</v>
          </cell>
          <cell r="D826">
            <v>20000</v>
          </cell>
          <cell r="E826">
            <v>21000</v>
          </cell>
        </row>
        <row r="827">
          <cell r="C827" t="str">
            <v>Nentor</v>
          </cell>
          <cell r="D827">
            <v>21000</v>
          </cell>
          <cell r="E827">
            <v>22000</v>
          </cell>
        </row>
        <row r="828">
          <cell r="C828" t="str">
            <v>Dhjetor</v>
          </cell>
          <cell r="D828">
            <v>22000</v>
          </cell>
          <cell r="E828">
            <v>24000</v>
          </cell>
        </row>
        <row r="857">
          <cell r="B857" t="str">
            <v>06.04.2026</v>
          </cell>
          <cell r="C857" t="str">
            <v>07.04.2026</v>
          </cell>
          <cell r="D857" t="str">
            <v>08.04.2026</v>
          </cell>
          <cell r="E857" t="str">
            <v>09.04.2026</v>
          </cell>
          <cell r="F857" t="str">
            <v>10.04.2026</v>
          </cell>
          <cell r="G857" t="str">
            <v>11.04.2026</v>
          </cell>
          <cell r="H857" t="str">
            <v>12.04.2026</v>
          </cell>
        </row>
        <row r="858">
          <cell r="A858" t="str">
            <v>Min (MW)</v>
          </cell>
          <cell r="B858">
            <v>15.110956291130492</v>
          </cell>
          <cell r="C858">
            <v>10.951040511130714</v>
          </cell>
          <cell r="D858">
            <v>12.513768760952416</v>
          </cell>
          <cell r="E858">
            <v>16.061618650953051</v>
          </cell>
          <cell r="F858">
            <v>13.822596700953</v>
          </cell>
          <cell r="G858">
            <v>12.853067970952338</v>
          </cell>
          <cell r="H858">
            <v>17.633626130952734</v>
          </cell>
        </row>
        <row r="859">
          <cell r="A859" t="str">
            <v>Max (MW)</v>
          </cell>
          <cell r="B859">
            <v>31.61057826113165</v>
          </cell>
          <cell r="C859">
            <v>30.315685181130902</v>
          </cell>
          <cell r="D859">
            <v>29.243977200952941</v>
          </cell>
          <cell r="E859">
            <v>30.878384760953168</v>
          </cell>
          <cell r="F859">
            <v>30.69340371095268</v>
          </cell>
          <cell r="G859">
            <v>27.760430880952072</v>
          </cell>
          <cell r="H859">
            <v>37.238352780952482</v>
          </cell>
        </row>
      </sheetData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fo "/>
      <sheetName val="Publikime AL"/>
      <sheetName val="Publikime EN"/>
      <sheetName val="D-1"/>
      <sheetName val="W-1"/>
    </sheetNames>
    <sheetDataSet>
      <sheetData sheetId="0"/>
      <sheetData sheetId="1">
        <row r="2">
          <cell r="B2">
            <v>46140</v>
          </cell>
        </row>
        <row r="6">
          <cell r="H6">
            <v>18280.8</v>
          </cell>
        </row>
        <row r="10">
          <cell r="A10" t="str">
            <v>Data</v>
          </cell>
          <cell r="B10" t="str">
            <v>27.04.2026</v>
          </cell>
          <cell r="C10" t="str">
            <v>28.04.2026</v>
          </cell>
          <cell r="D10" t="str">
            <v>29.04.20262</v>
          </cell>
          <cell r="E10" t="str">
            <v>30.04.2026</v>
          </cell>
          <cell r="F10" t="str">
            <v>01.05.2026</v>
          </cell>
          <cell r="G10" t="str">
            <v>02.05.2026</v>
          </cell>
          <cell r="H10" t="str">
            <v>03.05.2026</v>
          </cell>
        </row>
        <row r="11">
          <cell r="A11" t="str">
            <v>Min (MW)</v>
          </cell>
          <cell r="B11">
            <v>511</v>
          </cell>
          <cell r="C11">
            <v>520</v>
          </cell>
          <cell r="D11">
            <v>528</v>
          </cell>
          <cell r="E11">
            <v>533</v>
          </cell>
          <cell r="F11">
            <v>531</v>
          </cell>
          <cell r="G11">
            <v>542</v>
          </cell>
          <cell r="H11">
            <v>535</v>
          </cell>
        </row>
        <row r="12">
          <cell r="A12" t="str">
            <v>Max (MW)</v>
          </cell>
          <cell r="B12">
            <v>1028</v>
          </cell>
          <cell r="C12">
            <v>1064</v>
          </cell>
          <cell r="D12">
            <v>1123</v>
          </cell>
          <cell r="E12">
            <v>1110</v>
          </cell>
          <cell r="F12">
            <v>1070</v>
          </cell>
          <cell r="G12">
            <v>1196</v>
          </cell>
          <cell r="H12">
            <v>1042</v>
          </cell>
        </row>
        <row r="41">
          <cell r="C41" t="str">
            <v>Min (MW)</v>
          </cell>
          <cell r="D41">
            <v>572</v>
          </cell>
          <cell r="E41">
            <v>472</v>
          </cell>
          <cell r="F41">
            <v>471</v>
          </cell>
          <cell r="G41">
            <v>461</v>
          </cell>
        </row>
        <row r="42">
          <cell r="C42" t="str">
            <v>Max (MW)</v>
          </cell>
          <cell r="D42">
            <v>1158</v>
          </cell>
          <cell r="E42">
            <v>1127</v>
          </cell>
          <cell r="F42">
            <v>965</v>
          </cell>
          <cell r="G42">
            <v>979</v>
          </cell>
        </row>
        <row r="71">
          <cell r="D71" t="str">
            <v>Min (MW)</v>
          </cell>
          <cell r="E71" t="str">
            <v>Max (MW)</v>
          </cell>
        </row>
        <row r="72">
          <cell r="D72">
            <v>537</v>
          </cell>
          <cell r="E72">
            <v>1377</v>
          </cell>
        </row>
        <row r="73">
          <cell r="D73">
            <v>521</v>
          </cell>
          <cell r="E73">
            <v>1460</v>
          </cell>
        </row>
        <row r="74">
          <cell r="D74">
            <v>539</v>
          </cell>
          <cell r="E74">
            <v>1543</v>
          </cell>
        </row>
        <row r="75">
          <cell r="D75">
            <v>513</v>
          </cell>
          <cell r="E75">
            <v>1433</v>
          </cell>
        </row>
        <row r="76">
          <cell r="D76">
            <v>500</v>
          </cell>
          <cell r="E76">
            <v>1312</v>
          </cell>
        </row>
        <row r="77">
          <cell r="D77">
            <v>506</v>
          </cell>
          <cell r="E77">
            <v>1396</v>
          </cell>
        </row>
        <row r="78">
          <cell r="D78">
            <v>532</v>
          </cell>
          <cell r="E78">
            <v>1499</v>
          </cell>
        </row>
        <row r="79">
          <cell r="D79">
            <v>503</v>
          </cell>
          <cell r="E79">
            <v>1542</v>
          </cell>
        </row>
        <row r="80">
          <cell r="D80">
            <v>532</v>
          </cell>
          <cell r="E80">
            <v>1474</v>
          </cell>
        </row>
        <row r="81">
          <cell r="D81">
            <v>557</v>
          </cell>
          <cell r="E81">
            <v>1382</v>
          </cell>
        </row>
        <row r="82">
          <cell r="D82">
            <v>500</v>
          </cell>
          <cell r="E82">
            <v>1259</v>
          </cell>
        </row>
        <row r="83">
          <cell r="D83">
            <v>500</v>
          </cell>
          <cell r="E83">
            <v>1358</v>
          </cell>
        </row>
        <row r="84">
          <cell r="D84">
            <v>533</v>
          </cell>
          <cell r="E84">
            <v>1253</v>
          </cell>
        </row>
        <row r="85">
          <cell r="D85">
            <v>400</v>
          </cell>
          <cell r="E85">
            <v>1171</v>
          </cell>
        </row>
        <row r="86">
          <cell r="D86">
            <v>502</v>
          </cell>
          <cell r="E86">
            <v>1390</v>
          </cell>
        </row>
        <row r="87">
          <cell r="D87">
            <v>481</v>
          </cell>
          <cell r="E87">
            <v>1146</v>
          </cell>
        </row>
        <row r="88">
          <cell r="D88">
            <v>474</v>
          </cell>
          <cell r="E88">
            <v>1011</v>
          </cell>
        </row>
        <row r="89">
          <cell r="D89">
            <v>500</v>
          </cell>
          <cell r="E89">
            <v>917</v>
          </cell>
        </row>
        <row r="90">
          <cell r="D90">
            <v>512</v>
          </cell>
          <cell r="E90">
            <v>947</v>
          </cell>
        </row>
        <row r="91">
          <cell r="D91">
            <v>481</v>
          </cell>
          <cell r="E91">
            <v>981</v>
          </cell>
        </row>
        <row r="92">
          <cell r="D92">
            <v>476</v>
          </cell>
          <cell r="E92">
            <v>974</v>
          </cell>
        </row>
        <row r="93">
          <cell r="D93">
            <v>470</v>
          </cell>
          <cell r="E93">
            <v>966</v>
          </cell>
        </row>
        <row r="94">
          <cell r="D94">
            <v>489</v>
          </cell>
          <cell r="E94">
            <v>985</v>
          </cell>
        </row>
        <row r="95">
          <cell r="D95">
            <v>521</v>
          </cell>
          <cell r="E95">
            <v>1093</v>
          </cell>
        </row>
        <row r="96">
          <cell r="D96">
            <v>565</v>
          </cell>
          <cell r="E96">
            <v>1105</v>
          </cell>
        </row>
        <row r="97">
          <cell r="D97">
            <v>561</v>
          </cell>
          <cell r="E97">
            <v>1204</v>
          </cell>
        </row>
        <row r="98">
          <cell r="D98">
            <v>615</v>
          </cell>
          <cell r="E98">
            <v>1214</v>
          </cell>
        </row>
        <row r="99">
          <cell r="D99">
            <v>572</v>
          </cell>
          <cell r="E99">
            <v>1251</v>
          </cell>
        </row>
        <row r="100">
          <cell r="D100">
            <v>574</v>
          </cell>
          <cell r="E100">
            <v>1210</v>
          </cell>
        </row>
        <row r="101">
          <cell r="D101">
            <v>618</v>
          </cell>
          <cell r="E101">
            <v>1355</v>
          </cell>
        </row>
        <row r="102">
          <cell r="D102">
            <v>618</v>
          </cell>
          <cell r="E102">
            <v>1179</v>
          </cell>
        </row>
        <row r="103">
          <cell r="D103">
            <v>602</v>
          </cell>
          <cell r="E103">
            <v>1279</v>
          </cell>
        </row>
        <row r="104">
          <cell r="D104">
            <v>658</v>
          </cell>
          <cell r="E104">
            <v>1446</v>
          </cell>
        </row>
        <row r="105">
          <cell r="D105">
            <v>627</v>
          </cell>
          <cell r="E105">
            <v>1271</v>
          </cell>
        </row>
        <row r="106">
          <cell r="D106">
            <v>572</v>
          </cell>
          <cell r="E106">
            <v>1147</v>
          </cell>
        </row>
        <row r="107">
          <cell r="D107">
            <v>511</v>
          </cell>
          <cell r="E107">
            <v>1089</v>
          </cell>
        </row>
        <row r="108">
          <cell r="D108">
            <v>557</v>
          </cell>
          <cell r="E108">
            <v>1113</v>
          </cell>
        </row>
        <row r="109">
          <cell r="D109">
            <v>538</v>
          </cell>
          <cell r="E109">
            <v>1113</v>
          </cell>
        </row>
        <row r="110">
          <cell r="D110">
            <v>532</v>
          </cell>
          <cell r="E110">
            <v>1077</v>
          </cell>
        </row>
        <row r="111">
          <cell r="D111">
            <v>488</v>
          </cell>
          <cell r="E111">
            <v>1202</v>
          </cell>
        </row>
        <row r="112">
          <cell r="D112">
            <v>481</v>
          </cell>
          <cell r="E112">
            <v>1190</v>
          </cell>
        </row>
        <row r="113">
          <cell r="D113">
            <v>506</v>
          </cell>
          <cell r="E113">
            <v>1157</v>
          </cell>
        </row>
        <row r="114">
          <cell r="D114">
            <v>513</v>
          </cell>
          <cell r="E114">
            <v>1162</v>
          </cell>
        </row>
        <row r="115">
          <cell r="D115">
            <v>448</v>
          </cell>
          <cell r="E115">
            <v>1154</v>
          </cell>
        </row>
        <row r="116">
          <cell r="D116">
            <v>466</v>
          </cell>
          <cell r="E116">
            <v>1143</v>
          </cell>
        </row>
        <row r="117">
          <cell r="D117">
            <v>496</v>
          </cell>
          <cell r="E117">
            <v>1229</v>
          </cell>
        </row>
        <row r="118">
          <cell r="D118">
            <v>498</v>
          </cell>
          <cell r="E118">
            <v>1249</v>
          </cell>
        </row>
        <row r="119">
          <cell r="D119">
            <v>522</v>
          </cell>
          <cell r="E119">
            <v>1375</v>
          </cell>
        </row>
        <row r="120">
          <cell r="D120">
            <v>532</v>
          </cell>
          <cell r="E120">
            <v>1408</v>
          </cell>
        </row>
        <row r="121">
          <cell r="D121">
            <v>543</v>
          </cell>
          <cell r="E121">
            <v>1457</v>
          </cell>
        </row>
        <row r="122">
          <cell r="D122">
            <v>599</v>
          </cell>
          <cell r="E122">
            <v>1591</v>
          </cell>
        </row>
        <row r="123">
          <cell r="D123">
            <v>602</v>
          </cell>
          <cell r="E123">
            <v>1571</v>
          </cell>
        </row>
        <row r="159">
          <cell r="D159" t="str">
            <v>Prodhimi</v>
          </cell>
          <cell r="E159" t="str">
            <v>Shkembimi</v>
          </cell>
          <cell r="F159" t="str">
            <v>Ngarkesa</v>
          </cell>
        </row>
        <row r="160">
          <cell r="D160">
            <v>992.1528240099999</v>
          </cell>
          <cell r="E160">
            <v>348.96000000000004</v>
          </cell>
          <cell r="F160">
            <v>643.19282400999987</v>
          </cell>
        </row>
        <row r="161">
          <cell r="D161">
            <v>903.98440011000025</v>
          </cell>
          <cell r="E161">
            <v>321.15699999999998</v>
          </cell>
          <cell r="F161">
            <v>582.82740011000033</v>
          </cell>
        </row>
        <row r="162">
          <cell r="D162">
            <v>866.91114640999979</v>
          </cell>
          <cell r="E162">
            <v>316.48900000000009</v>
          </cell>
          <cell r="F162">
            <v>550.42214640999964</v>
          </cell>
        </row>
        <row r="163">
          <cell r="D163">
            <v>881.44946844000015</v>
          </cell>
          <cell r="E163">
            <v>345.161</v>
          </cell>
          <cell r="F163">
            <v>536.28846844000009</v>
          </cell>
        </row>
        <row r="164">
          <cell r="D164">
            <v>888.99239947000001</v>
          </cell>
          <cell r="E164">
            <v>345.90500000000009</v>
          </cell>
          <cell r="F164">
            <v>543.08739946999992</v>
          </cell>
        </row>
        <row r="165">
          <cell r="D165">
            <v>918.24676890000012</v>
          </cell>
          <cell r="E165">
            <v>345.58100000000007</v>
          </cell>
          <cell r="F165">
            <v>572.6657689000001</v>
          </cell>
        </row>
        <row r="166">
          <cell r="D166">
            <v>987.65886702000034</v>
          </cell>
          <cell r="E166">
            <v>350.73699999999997</v>
          </cell>
          <cell r="F166">
            <v>636.92186702000038</v>
          </cell>
        </row>
        <row r="167">
          <cell r="D167">
            <v>1130.47450269</v>
          </cell>
          <cell r="E167">
            <v>421.80899999999997</v>
          </cell>
          <cell r="F167">
            <v>708.66550269000004</v>
          </cell>
        </row>
        <row r="168">
          <cell r="D168">
            <v>946.07289586999991</v>
          </cell>
          <cell r="E168">
            <v>187.124</v>
          </cell>
          <cell r="F168">
            <v>758.94889586999989</v>
          </cell>
        </row>
        <row r="169">
          <cell r="D169">
            <v>837.77596475999974</v>
          </cell>
          <cell r="E169">
            <v>78.680000000000007</v>
          </cell>
          <cell r="F169">
            <v>759.09596475999979</v>
          </cell>
        </row>
        <row r="170">
          <cell r="D170">
            <v>769.22488715999998</v>
          </cell>
          <cell r="E170">
            <v>47.202999999999975</v>
          </cell>
          <cell r="F170">
            <v>722.02188716000001</v>
          </cell>
        </row>
        <row r="171">
          <cell r="D171">
            <v>699.82573603000003</v>
          </cell>
          <cell r="E171">
            <v>-2.035000000000025</v>
          </cell>
          <cell r="F171">
            <v>701.86073603</v>
          </cell>
        </row>
        <row r="172">
          <cell r="D172">
            <v>686.30340058999991</v>
          </cell>
          <cell r="E172">
            <v>-11.165999999999997</v>
          </cell>
          <cell r="F172">
            <v>697.46940058999985</v>
          </cell>
        </row>
        <row r="173">
          <cell r="D173">
            <v>686.10127344</v>
          </cell>
          <cell r="E173">
            <v>-3.7110000000000127</v>
          </cell>
          <cell r="F173">
            <v>689.81227344000001</v>
          </cell>
        </row>
        <row r="174">
          <cell r="D174">
            <v>659.37753907000001</v>
          </cell>
          <cell r="E174">
            <v>-7.5740000000000123</v>
          </cell>
          <cell r="F174">
            <v>666.95153907000008</v>
          </cell>
        </row>
        <row r="175">
          <cell r="D175">
            <v>661.86243884999999</v>
          </cell>
          <cell r="E175">
            <v>-4.035000000000025</v>
          </cell>
          <cell r="F175">
            <v>665.89743885000007</v>
          </cell>
        </row>
        <row r="176">
          <cell r="D176">
            <v>705.16513504000022</v>
          </cell>
          <cell r="E176">
            <v>3.7139999999999986</v>
          </cell>
          <cell r="F176">
            <v>701.45113504000028</v>
          </cell>
        </row>
        <row r="177">
          <cell r="D177">
            <v>895.24239342999977</v>
          </cell>
          <cell r="E177">
            <v>129.79399999999998</v>
          </cell>
          <cell r="F177">
            <v>765.44839342999978</v>
          </cell>
        </row>
        <row r="178">
          <cell r="D178">
            <v>1180.51554588</v>
          </cell>
          <cell r="E178">
            <v>338.44100000000003</v>
          </cell>
          <cell r="F178">
            <v>842.07454587999996</v>
          </cell>
        </row>
        <row r="179">
          <cell r="D179">
            <v>1370.2023715399996</v>
          </cell>
          <cell r="E179">
            <v>429.19800000000009</v>
          </cell>
          <cell r="F179">
            <v>941.00437153999951</v>
          </cell>
        </row>
        <row r="180">
          <cell r="D180">
            <v>1498.2601722299999</v>
          </cell>
          <cell r="E180">
            <v>451.08400000000006</v>
          </cell>
          <cell r="F180">
            <v>1047.1761722299998</v>
          </cell>
        </row>
        <row r="181">
          <cell r="D181">
            <v>1421.7374780799992</v>
          </cell>
          <cell r="E181">
            <v>409.20099999999996</v>
          </cell>
          <cell r="F181">
            <v>1012.5364780799991</v>
          </cell>
        </row>
        <row r="182">
          <cell r="D182">
            <v>1295.5488827100003</v>
          </cell>
          <cell r="E182">
            <v>406.75799999999998</v>
          </cell>
          <cell r="F182">
            <v>888.79088271000023</v>
          </cell>
        </row>
        <row r="183">
          <cell r="D183">
            <v>1159.1228263100004</v>
          </cell>
          <cell r="E183">
            <v>424.173</v>
          </cell>
          <cell r="F183">
            <v>734.94982631000039</v>
          </cell>
        </row>
        <row r="261">
          <cell r="E261">
            <v>200</v>
          </cell>
        </row>
        <row r="262">
          <cell r="E262">
            <v>200</v>
          </cell>
        </row>
        <row r="263">
          <cell r="E263">
            <v>200</v>
          </cell>
        </row>
        <row r="264">
          <cell r="E264">
            <v>200</v>
          </cell>
        </row>
        <row r="265">
          <cell r="E265">
            <v>200</v>
          </cell>
        </row>
        <row r="266">
          <cell r="E266">
            <v>200</v>
          </cell>
        </row>
        <row r="271">
          <cell r="E271">
            <v>400</v>
          </cell>
        </row>
        <row r="272">
          <cell r="E272">
            <v>400</v>
          </cell>
        </row>
        <row r="273">
          <cell r="E273">
            <v>300</v>
          </cell>
        </row>
        <row r="274">
          <cell r="E274">
            <v>300</v>
          </cell>
        </row>
        <row r="275">
          <cell r="E275">
            <v>300</v>
          </cell>
        </row>
        <row r="276">
          <cell r="E276">
            <v>300</v>
          </cell>
        </row>
        <row r="281">
          <cell r="E281">
            <v>400</v>
          </cell>
        </row>
        <row r="282">
          <cell r="E282">
            <v>400</v>
          </cell>
        </row>
        <row r="283">
          <cell r="E283">
            <v>300</v>
          </cell>
        </row>
        <row r="284">
          <cell r="E284">
            <v>300</v>
          </cell>
        </row>
        <row r="285">
          <cell r="E285">
            <v>300</v>
          </cell>
        </row>
        <row r="286">
          <cell r="E286">
            <v>300</v>
          </cell>
        </row>
        <row r="291">
          <cell r="E291">
            <v>200</v>
          </cell>
        </row>
        <row r="292">
          <cell r="E292">
            <v>200</v>
          </cell>
        </row>
        <row r="293">
          <cell r="E293">
            <v>200</v>
          </cell>
        </row>
        <row r="294">
          <cell r="E294">
            <v>200</v>
          </cell>
        </row>
        <row r="295">
          <cell r="E295">
            <v>200</v>
          </cell>
        </row>
        <row r="296">
          <cell r="E296">
            <v>200</v>
          </cell>
        </row>
        <row r="301">
          <cell r="E301">
            <v>400</v>
          </cell>
        </row>
        <row r="302">
          <cell r="E302">
            <v>400</v>
          </cell>
        </row>
        <row r="303">
          <cell r="E303">
            <v>300</v>
          </cell>
        </row>
        <row r="304">
          <cell r="E304">
            <v>300</v>
          </cell>
        </row>
        <row r="305">
          <cell r="E305">
            <v>300</v>
          </cell>
        </row>
        <row r="306">
          <cell r="E306">
            <v>300</v>
          </cell>
        </row>
        <row r="311">
          <cell r="E311">
            <v>400</v>
          </cell>
        </row>
        <row r="312">
          <cell r="E312">
            <v>400</v>
          </cell>
        </row>
        <row r="313">
          <cell r="E313">
            <v>300</v>
          </cell>
        </row>
        <row r="314">
          <cell r="E314">
            <v>300</v>
          </cell>
        </row>
        <row r="315">
          <cell r="E315">
            <v>300</v>
          </cell>
        </row>
        <row r="316">
          <cell r="E316">
            <v>300</v>
          </cell>
        </row>
        <row r="332">
          <cell r="E332">
            <v>400</v>
          </cell>
        </row>
        <row r="333">
          <cell r="E333">
            <v>400</v>
          </cell>
        </row>
        <row r="334">
          <cell r="E334">
            <v>300</v>
          </cell>
        </row>
        <row r="335">
          <cell r="E335">
            <v>300</v>
          </cell>
        </row>
        <row r="336">
          <cell r="E336">
            <v>300</v>
          </cell>
        </row>
        <row r="337">
          <cell r="E337">
            <v>300</v>
          </cell>
        </row>
        <row r="358">
          <cell r="B358">
            <v>-21.557732950000002</v>
          </cell>
          <cell r="C358">
            <v>80.350214249999993</v>
          </cell>
          <cell r="D358">
            <v>134.1715451</v>
          </cell>
          <cell r="E358">
            <v>-72.80824539999999</v>
          </cell>
          <cell r="F358">
            <v>231.11155200000002</v>
          </cell>
          <cell r="G358">
            <v>58.833653319999996</v>
          </cell>
        </row>
        <row r="359">
          <cell r="B359">
            <v>-5.28474237</v>
          </cell>
          <cell r="C359">
            <v>74.111129539999993</v>
          </cell>
          <cell r="D359">
            <v>121.78988564000001</v>
          </cell>
          <cell r="E359">
            <v>-55.92222889</v>
          </cell>
          <cell r="F359">
            <v>219.06124800000001</v>
          </cell>
          <cell r="G359">
            <v>61.330267679999999</v>
          </cell>
        </row>
        <row r="360">
          <cell r="B360">
            <v>4.046111970000001</v>
          </cell>
          <cell r="C360">
            <v>62.448327310000003</v>
          </cell>
          <cell r="D360">
            <v>110.62737397999999</v>
          </cell>
          <cell r="E360">
            <v>-54.57715365</v>
          </cell>
          <cell r="F360">
            <v>211.47033599999997</v>
          </cell>
          <cell r="G360">
            <v>62.286335520000002</v>
          </cell>
        </row>
        <row r="361">
          <cell r="B361">
            <v>-10.44078328</v>
          </cell>
          <cell r="C361">
            <v>56.40652029999999</v>
          </cell>
          <cell r="D361">
            <v>124.99316457</v>
          </cell>
          <cell r="E361">
            <v>-67.663413259999999</v>
          </cell>
          <cell r="F361">
            <v>232.61414399999998</v>
          </cell>
          <cell r="G361">
            <v>62.64502224000001</v>
          </cell>
        </row>
        <row r="362">
          <cell r="B362">
            <v>-21.12832496</v>
          </cell>
          <cell r="C362">
            <v>58.532577830000001</v>
          </cell>
          <cell r="D362">
            <v>131.08216211000001</v>
          </cell>
          <cell r="E362">
            <v>-64.553934749999996</v>
          </cell>
          <cell r="F362">
            <v>237.66220799999999</v>
          </cell>
          <cell r="G362">
            <v>63.666892319999995</v>
          </cell>
        </row>
        <row r="363">
          <cell r="B363">
            <v>9.9608139999999992</v>
          </cell>
          <cell r="C363">
            <v>83.40872825000001</v>
          </cell>
          <cell r="D363">
            <v>93.036660669999989</v>
          </cell>
          <cell r="E363">
            <v>1.9934208600000005</v>
          </cell>
          <cell r="F363">
            <v>176.42956799999999</v>
          </cell>
          <cell r="G363">
            <v>60.771593780000003</v>
          </cell>
        </row>
        <row r="364">
          <cell r="B364">
            <v>5.4729561099999993</v>
          </cell>
          <cell r="C364">
            <v>131.56080890999999</v>
          </cell>
          <cell r="D364">
            <v>95.415702019999983</v>
          </cell>
          <cell r="E364">
            <v>27.81434964</v>
          </cell>
          <cell r="F364">
            <v>180.44544000000002</v>
          </cell>
          <cell r="G364">
            <v>51.345100420000001</v>
          </cell>
        </row>
        <row r="365">
          <cell r="B365">
            <v>-26.637569080000002</v>
          </cell>
          <cell r="C365">
            <v>134.68177052999999</v>
          </cell>
          <cell r="D365">
            <v>149.20651869</v>
          </cell>
          <cell r="E365">
            <v>-47.193755029999998</v>
          </cell>
          <cell r="F365">
            <v>292.56998399999998</v>
          </cell>
          <cell r="G365">
            <v>46.292520610000004</v>
          </cell>
        </row>
        <row r="366">
          <cell r="B366">
            <v>-52.432288879999994</v>
          </cell>
          <cell r="C366">
            <v>44.356968610000003</v>
          </cell>
          <cell r="D366">
            <v>97.142946350000003</v>
          </cell>
          <cell r="E366">
            <v>-198.60019801000001</v>
          </cell>
          <cell r="F366">
            <v>253.45689599999997</v>
          </cell>
          <cell r="G366">
            <v>49.417481870000003</v>
          </cell>
        </row>
        <row r="367">
          <cell r="B367">
            <v>-11.716427430000001</v>
          </cell>
          <cell r="C367">
            <v>42.738297979999999</v>
          </cell>
          <cell r="D367">
            <v>106.45012510000001</v>
          </cell>
          <cell r="E367">
            <v>-192.73283144000001</v>
          </cell>
          <cell r="F367">
            <v>165.76895999999999</v>
          </cell>
          <cell r="G367">
            <v>46.962155179999996</v>
          </cell>
        </row>
        <row r="368">
          <cell r="B368">
            <v>-71.676057049999997</v>
          </cell>
          <cell r="C368">
            <v>29.030336270000003</v>
          </cell>
          <cell r="D368">
            <v>119.42681102</v>
          </cell>
          <cell r="E368">
            <v>-207.07384947999998</v>
          </cell>
          <cell r="F368">
            <v>186.00959999999998</v>
          </cell>
          <cell r="G368">
            <v>66.666700289999994</v>
          </cell>
        </row>
        <row r="369">
          <cell r="B369">
            <v>-21.328150880000003</v>
          </cell>
          <cell r="C369">
            <v>-3.0641910700000006</v>
          </cell>
          <cell r="D369">
            <v>75.062036450000008</v>
          </cell>
          <cell r="E369">
            <v>-207.64155507999999</v>
          </cell>
          <cell r="F369">
            <v>128.80089599999999</v>
          </cell>
          <cell r="G369">
            <v>60.963839540000002</v>
          </cell>
        </row>
        <row r="370">
          <cell r="B370">
            <v>-51.794345849999999</v>
          </cell>
          <cell r="C370">
            <v>4.2577999999997562E-3</v>
          </cell>
          <cell r="D370">
            <v>38.073531899999999</v>
          </cell>
          <cell r="E370">
            <v>-170.59553797000001</v>
          </cell>
          <cell r="F370">
            <v>86.077824000000007</v>
          </cell>
          <cell r="G370">
            <v>59.360071229999996</v>
          </cell>
        </row>
        <row r="371">
          <cell r="B371">
            <v>-43.440364470000006</v>
          </cell>
          <cell r="C371">
            <v>4.8808490199999994</v>
          </cell>
          <cell r="D371">
            <v>17.248670669999999</v>
          </cell>
          <cell r="E371">
            <v>-146.53256122999997</v>
          </cell>
          <cell r="F371">
            <v>62.573951999999998</v>
          </cell>
          <cell r="G371">
            <v>47.96725210999999</v>
          </cell>
        </row>
        <row r="372">
          <cell r="B372">
            <v>-45.765457569999995</v>
          </cell>
          <cell r="C372">
            <v>3.6411218900000004</v>
          </cell>
          <cell r="D372">
            <v>18.69986815</v>
          </cell>
          <cell r="E372">
            <v>-147.30347964999999</v>
          </cell>
          <cell r="F372">
            <v>66.708095999999998</v>
          </cell>
          <cell r="G372">
            <v>46.158335649999998</v>
          </cell>
        </row>
        <row r="373">
          <cell r="B373">
            <v>-55.242189660000001</v>
          </cell>
          <cell r="C373">
            <v>-3.171345500000001</v>
          </cell>
          <cell r="D373">
            <v>60.668215390000007</v>
          </cell>
          <cell r="E373">
            <v>-189.99429694999998</v>
          </cell>
          <cell r="F373">
            <v>123.22329599999999</v>
          </cell>
          <cell r="G373">
            <v>38.61043171</v>
          </cell>
        </row>
        <row r="374">
          <cell r="B374">
            <v>-63.401425449999991</v>
          </cell>
          <cell r="C374">
            <v>13.817245050000002</v>
          </cell>
          <cell r="D374">
            <v>123.05835286</v>
          </cell>
          <cell r="E374">
            <v>-203.52568937000001</v>
          </cell>
          <cell r="F374">
            <v>185.74080000000001</v>
          </cell>
          <cell r="G374">
            <v>42.750811830000004</v>
          </cell>
        </row>
        <row r="375">
          <cell r="B375">
            <v>-23.251898709999999</v>
          </cell>
          <cell r="C375">
            <v>56.30717181</v>
          </cell>
          <cell r="D375">
            <v>44.326454429999991</v>
          </cell>
          <cell r="E375">
            <v>-90.942569160000005</v>
          </cell>
          <cell r="F375">
            <v>96.566399999999987</v>
          </cell>
          <cell r="G375">
            <v>41.282518719999999</v>
          </cell>
        </row>
        <row r="376">
          <cell r="B376">
            <v>9.2730354500000018</v>
          </cell>
          <cell r="C376">
            <v>178.49587065</v>
          </cell>
          <cell r="D376">
            <v>112.69808020999999</v>
          </cell>
          <cell r="E376">
            <v>80.839989650000007</v>
          </cell>
          <cell r="F376">
            <v>173.70662400000001</v>
          </cell>
          <cell r="G376">
            <v>45.780295319999993</v>
          </cell>
        </row>
        <row r="377">
          <cell r="B377">
            <v>16.307827079999999</v>
          </cell>
          <cell r="C377">
            <v>188.95868513000002</v>
          </cell>
          <cell r="D377">
            <v>110.28213799999999</v>
          </cell>
          <cell r="E377">
            <v>96.558338919999983</v>
          </cell>
          <cell r="F377">
            <v>146.41267200000001</v>
          </cell>
          <cell r="G377">
            <v>40.363867859999999</v>
          </cell>
        </row>
        <row r="378">
          <cell r="B378">
            <v>-15.238056849999998</v>
          </cell>
          <cell r="C378">
            <v>198.21796372999998</v>
          </cell>
          <cell r="D378">
            <v>148.79422249999999</v>
          </cell>
          <cell r="E378">
            <v>75.562907889999991</v>
          </cell>
          <cell r="F378">
            <v>167.534976</v>
          </cell>
          <cell r="G378">
            <v>38.983311069999999</v>
          </cell>
        </row>
        <row r="379">
          <cell r="B379">
            <v>-21.10993904</v>
          </cell>
          <cell r="C379">
            <v>194.04106966000001</v>
          </cell>
          <cell r="D379">
            <v>127.94133078999999</v>
          </cell>
          <cell r="E379">
            <v>77.543426339999996</v>
          </cell>
          <cell r="F379">
            <v>146.834688</v>
          </cell>
          <cell r="G379">
            <v>44.817776299999998</v>
          </cell>
        </row>
        <row r="380">
          <cell r="B380">
            <v>-27.539930679999998</v>
          </cell>
          <cell r="C380">
            <v>146.63977968</v>
          </cell>
          <cell r="D380">
            <v>111.10850447999999</v>
          </cell>
          <cell r="E380">
            <v>-28.588493659999997</v>
          </cell>
          <cell r="F380">
            <v>200.56780800000001</v>
          </cell>
          <cell r="G380">
            <v>50.090987139999996</v>
          </cell>
        </row>
        <row r="381">
          <cell r="B381">
            <v>-29.821478169999999</v>
          </cell>
          <cell r="C381">
            <v>116.30443013</v>
          </cell>
          <cell r="D381">
            <v>113.99954533</v>
          </cell>
          <cell r="E381">
            <v>-53.919131230000005</v>
          </cell>
          <cell r="F381">
            <v>227.96659200000002</v>
          </cell>
          <cell r="G381">
            <v>58.87107026999999</v>
          </cell>
        </row>
        <row r="453">
          <cell r="E453">
            <v>1034.1500000000001</v>
          </cell>
        </row>
        <row r="454">
          <cell r="E454">
            <v>944.5</v>
          </cell>
        </row>
        <row r="455">
          <cell r="E455">
            <v>920.12</v>
          </cell>
        </row>
        <row r="456">
          <cell r="E456">
            <v>913.56</v>
          </cell>
        </row>
        <row r="457">
          <cell r="E457">
            <v>911.86</v>
          </cell>
        </row>
        <row r="458">
          <cell r="E458">
            <v>976.96</v>
          </cell>
        </row>
        <row r="459">
          <cell r="E459">
            <v>1164.56</v>
          </cell>
        </row>
        <row r="460">
          <cell r="E460">
            <v>1408.38</v>
          </cell>
        </row>
        <row r="461">
          <cell r="E461">
            <v>1081.4000000000001</v>
          </cell>
        </row>
        <row r="462">
          <cell r="E462">
            <v>1076.92</v>
          </cell>
        </row>
        <row r="463">
          <cell r="E463">
            <v>993.47</v>
          </cell>
        </row>
        <row r="464">
          <cell r="E464">
            <v>910.39</v>
          </cell>
        </row>
        <row r="465">
          <cell r="E465">
            <v>848.3</v>
          </cell>
        </row>
        <row r="466">
          <cell r="E466">
            <v>847.35</v>
          </cell>
        </row>
        <row r="467">
          <cell r="E467">
            <v>839.54</v>
          </cell>
        </row>
        <row r="468">
          <cell r="E468">
            <v>879.2</v>
          </cell>
        </row>
        <row r="469">
          <cell r="E469">
            <v>940.41</v>
          </cell>
        </row>
        <row r="470">
          <cell r="E470">
            <v>958.11</v>
          </cell>
        </row>
        <row r="471">
          <cell r="E471">
            <v>1490.25</v>
          </cell>
        </row>
        <row r="472">
          <cell r="E472">
            <v>1582.18</v>
          </cell>
        </row>
        <row r="473">
          <cell r="E473">
            <v>1651.19</v>
          </cell>
        </row>
        <row r="474">
          <cell r="E474">
            <v>1574.61</v>
          </cell>
        </row>
        <row r="475">
          <cell r="E475">
            <v>1367.32</v>
          </cell>
        </row>
        <row r="476">
          <cell r="E476">
            <v>1157.98</v>
          </cell>
        </row>
        <row r="521">
          <cell r="B521">
            <v>0.88798626000000003</v>
          </cell>
          <cell r="C521">
            <v>120.54519885000002</v>
          </cell>
          <cell r="D521">
            <v>0</v>
          </cell>
          <cell r="E521">
            <v>0</v>
          </cell>
          <cell r="F521">
            <v>113.39813220000001</v>
          </cell>
          <cell r="G521">
            <v>108.40977392000001</v>
          </cell>
          <cell r="H521">
            <v>0</v>
          </cell>
          <cell r="I521">
            <v>130.64183543999999</v>
          </cell>
        </row>
        <row r="522">
          <cell r="B522">
            <v>0</v>
          </cell>
          <cell r="C522">
            <v>120.5331351</v>
          </cell>
          <cell r="D522">
            <v>0</v>
          </cell>
          <cell r="E522">
            <v>0</v>
          </cell>
          <cell r="F522">
            <v>128.05025931</v>
          </cell>
          <cell r="G522">
            <v>114.94690408000001</v>
          </cell>
          <cell r="H522">
            <v>0</v>
          </cell>
          <cell r="I522">
            <v>117.01761030999999</v>
          </cell>
        </row>
        <row r="523">
          <cell r="B523">
            <v>0</v>
          </cell>
          <cell r="C523">
            <v>120.50427673000002</v>
          </cell>
          <cell r="D523">
            <v>0</v>
          </cell>
          <cell r="E523">
            <v>0</v>
          </cell>
          <cell r="F523">
            <v>114.16595404</v>
          </cell>
          <cell r="G523">
            <v>110.90164676000001</v>
          </cell>
          <cell r="H523">
            <v>0</v>
          </cell>
          <cell r="I523">
            <v>111.01696195000001</v>
          </cell>
        </row>
        <row r="524">
          <cell r="B524">
            <v>0</v>
          </cell>
          <cell r="C524">
            <v>120.54851048</v>
          </cell>
          <cell r="D524">
            <v>0</v>
          </cell>
          <cell r="E524">
            <v>0</v>
          </cell>
          <cell r="F524">
            <v>103.84151780000001</v>
          </cell>
          <cell r="G524">
            <v>113.98961048</v>
          </cell>
          <cell r="H524">
            <v>0</v>
          </cell>
          <cell r="I524">
            <v>102.08872672</v>
          </cell>
        </row>
        <row r="525">
          <cell r="B525">
            <v>0</v>
          </cell>
          <cell r="C525">
            <v>120.57382067</v>
          </cell>
          <cell r="D525">
            <v>0</v>
          </cell>
          <cell r="E525">
            <v>0</v>
          </cell>
          <cell r="F525">
            <v>125.21031196</v>
          </cell>
          <cell r="G525">
            <v>115.00544872999998</v>
          </cell>
          <cell r="H525">
            <v>0</v>
          </cell>
          <cell r="I525">
            <v>103.9990561</v>
          </cell>
        </row>
        <row r="526">
          <cell r="B526">
            <v>7.3744964200000007</v>
          </cell>
          <cell r="C526">
            <v>120.57642265999999</v>
          </cell>
          <cell r="D526">
            <v>7.9940052100000001</v>
          </cell>
          <cell r="E526">
            <v>0</v>
          </cell>
          <cell r="F526">
            <v>97.487827510000002</v>
          </cell>
          <cell r="G526">
            <v>111.12269712999999</v>
          </cell>
          <cell r="H526">
            <v>0</v>
          </cell>
          <cell r="I526">
            <v>135.58406762999999</v>
          </cell>
        </row>
        <row r="527">
          <cell r="B527">
            <v>110.08427604000001</v>
          </cell>
          <cell r="C527">
            <v>110.59781309999998</v>
          </cell>
          <cell r="D527">
            <v>109.99202387999999</v>
          </cell>
          <cell r="E527">
            <v>0</v>
          </cell>
          <cell r="F527">
            <v>115.24423988999999</v>
          </cell>
          <cell r="G527">
            <v>112.92125947999999</v>
          </cell>
          <cell r="H527">
            <v>0</v>
          </cell>
          <cell r="I527">
            <v>90.444020089999995</v>
          </cell>
        </row>
        <row r="528">
          <cell r="B528">
            <v>118.83735102</v>
          </cell>
          <cell r="C528">
            <v>120.41107839999999</v>
          </cell>
          <cell r="D528">
            <v>119.57584146000001</v>
          </cell>
          <cell r="E528">
            <v>0</v>
          </cell>
          <cell r="F528">
            <v>94.714585580000005</v>
          </cell>
          <cell r="G528">
            <v>120.88758852999999</v>
          </cell>
          <cell r="H528">
            <v>0</v>
          </cell>
          <cell r="I528">
            <v>134.46817128000004</v>
          </cell>
        </row>
        <row r="529">
          <cell r="B529">
            <v>0</v>
          </cell>
          <cell r="C529">
            <v>120.54661812000001</v>
          </cell>
          <cell r="D529">
            <v>5.8426369999999998E-2</v>
          </cell>
          <cell r="E529">
            <v>0</v>
          </cell>
          <cell r="F529">
            <v>121.28569209999999</v>
          </cell>
          <cell r="G529">
            <v>117.92274593999998</v>
          </cell>
          <cell r="H529">
            <v>0</v>
          </cell>
          <cell r="I529">
            <v>1.41855441</v>
          </cell>
        </row>
        <row r="530">
          <cell r="B530">
            <v>0</v>
          </cell>
          <cell r="C530">
            <v>120.52154444000001</v>
          </cell>
          <cell r="D530">
            <v>0</v>
          </cell>
          <cell r="E530">
            <v>0</v>
          </cell>
          <cell r="F530">
            <v>107.92048264</v>
          </cell>
          <cell r="G530">
            <v>45.457962690000002</v>
          </cell>
          <cell r="H530">
            <v>0</v>
          </cell>
          <cell r="I530">
            <v>0</v>
          </cell>
        </row>
        <row r="531">
          <cell r="B531">
            <v>0</v>
          </cell>
          <cell r="C531">
            <v>101.84237268999999</v>
          </cell>
          <cell r="D531">
            <v>0</v>
          </cell>
          <cell r="E531">
            <v>0</v>
          </cell>
          <cell r="F531">
            <v>0.55493223999999997</v>
          </cell>
          <cell r="G531">
            <v>0</v>
          </cell>
          <cell r="H531">
            <v>0</v>
          </cell>
          <cell r="I531">
            <v>0</v>
          </cell>
        </row>
        <row r="532">
          <cell r="B532">
            <v>0</v>
          </cell>
          <cell r="C532">
            <v>0</v>
          </cell>
          <cell r="D532">
            <v>0</v>
          </cell>
          <cell r="E532">
            <v>0</v>
          </cell>
          <cell r="F532">
            <v>0</v>
          </cell>
          <cell r="G532">
            <v>0</v>
          </cell>
          <cell r="H532">
            <v>0</v>
          </cell>
          <cell r="I532">
            <v>0</v>
          </cell>
        </row>
        <row r="533">
          <cell r="B533">
            <v>0</v>
          </cell>
          <cell r="C533">
            <v>0</v>
          </cell>
          <cell r="D533">
            <v>0</v>
          </cell>
          <cell r="E533">
            <v>0</v>
          </cell>
          <cell r="F533">
            <v>0</v>
          </cell>
          <cell r="G533">
            <v>0</v>
          </cell>
          <cell r="H533">
            <v>0</v>
          </cell>
          <cell r="I533">
            <v>0</v>
          </cell>
        </row>
        <row r="534">
          <cell r="B534">
            <v>0</v>
          </cell>
          <cell r="C534">
            <v>0</v>
          </cell>
          <cell r="D534">
            <v>0</v>
          </cell>
          <cell r="E534">
            <v>0</v>
          </cell>
          <cell r="F534">
            <v>0</v>
          </cell>
          <cell r="G534">
            <v>0</v>
          </cell>
          <cell r="H534">
            <v>0</v>
          </cell>
          <cell r="I534">
            <v>0</v>
          </cell>
        </row>
        <row r="535">
          <cell r="B535">
            <v>0</v>
          </cell>
          <cell r="C535">
            <v>0</v>
          </cell>
          <cell r="D535">
            <v>0</v>
          </cell>
          <cell r="E535">
            <v>0</v>
          </cell>
          <cell r="F535">
            <v>0</v>
          </cell>
          <cell r="G535">
            <v>0</v>
          </cell>
          <cell r="H535">
            <v>0</v>
          </cell>
          <cell r="I535">
            <v>0</v>
          </cell>
        </row>
        <row r="536">
          <cell r="B536">
            <v>0</v>
          </cell>
          <cell r="C536">
            <v>0</v>
          </cell>
          <cell r="D536">
            <v>0</v>
          </cell>
          <cell r="E536">
            <v>0</v>
          </cell>
          <cell r="F536">
            <v>0</v>
          </cell>
          <cell r="G536">
            <v>0</v>
          </cell>
          <cell r="H536">
            <v>0</v>
          </cell>
          <cell r="I536">
            <v>0</v>
          </cell>
        </row>
        <row r="537">
          <cell r="B537">
            <v>0</v>
          </cell>
          <cell r="C537">
            <v>77.438125989999989</v>
          </cell>
          <cell r="D537">
            <v>0</v>
          </cell>
          <cell r="E537">
            <v>0</v>
          </cell>
          <cell r="F537">
            <v>0</v>
          </cell>
          <cell r="G537">
            <v>0</v>
          </cell>
          <cell r="H537">
            <v>0</v>
          </cell>
          <cell r="I537">
            <v>0</v>
          </cell>
        </row>
        <row r="538">
          <cell r="B538">
            <v>4.8893649300000002</v>
          </cell>
          <cell r="C538">
            <v>110.49657227</v>
          </cell>
          <cell r="D538">
            <v>3.8178205100000002</v>
          </cell>
          <cell r="E538">
            <v>0</v>
          </cell>
          <cell r="F538">
            <v>2.55006266</v>
          </cell>
          <cell r="G538">
            <v>2.4368763499999999</v>
          </cell>
          <cell r="H538">
            <v>0</v>
          </cell>
          <cell r="I538">
            <v>75.326019560000006</v>
          </cell>
        </row>
        <row r="539">
          <cell r="B539">
            <v>110.14979873</v>
          </cell>
          <cell r="C539">
            <v>110.55428902</v>
          </cell>
          <cell r="D539">
            <v>110.07812590000002</v>
          </cell>
          <cell r="E539">
            <v>0</v>
          </cell>
          <cell r="F539">
            <v>115.01751245999999</v>
          </cell>
          <cell r="G539">
            <v>96.398542370000001</v>
          </cell>
          <cell r="H539">
            <v>52.041573750000005</v>
          </cell>
          <cell r="I539">
            <v>117.58425147</v>
          </cell>
        </row>
        <row r="540">
          <cell r="B540">
            <v>107.64527063999999</v>
          </cell>
          <cell r="C540">
            <v>103.75672345999999</v>
          </cell>
          <cell r="D540">
            <v>103.22308014000001</v>
          </cell>
          <cell r="E540">
            <v>0</v>
          </cell>
          <cell r="F540">
            <v>127.23844027</v>
          </cell>
          <cell r="G540">
            <v>106.25142812</v>
          </cell>
          <cell r="H540">
            <v>95.527469049999993</v>
          </cell>
          <cell r="I540">
            <v>124.12031718999998</v>
          </cell>
        </row>
        <row r="541">
          <cell r="B541">
            <v>120.16649186999999</v>
          </cell>
          <cell r="C541">
            <v>120.63035470000001</v>
          </cell>
          <cell r="D541">
            <v>120.00303995</v>
          </cell>
          <cell r="E541">
            <v>0</v>
          </cell>
          <cell r="F541">
            <v>123.85988224</v>
          </cell>
          <cell r="G541">
            <v>130.95904093999999</v>
          </cell>
          <cell r="H541">
            <v>134.01684532000002</v>
          </cell>
          <cell r="I541">
            <v>114.81100954000001</v>
          </cell>
        </row>
        <row r="542">
          <cell r="B542">
            <v>120.15324541</v>
          </cell>
          <cell r="C542">
            <v>120.64241845000001</v>
          </cell>
          <cell r="D542">
            <v>120.04136008000002</v>
          </cell>
          <cell r="E542">
            <v>0</v>
          </cell>
          <cell r="F542">
            <v>138.50455821</v>
          </cell>
          <cell r="G542">
            <v>106.40045086000001</v>
          </cell>
          <cell r="H542">
            <v>99.43328369000001</v>
          </cell>
          <cell r="I542">
            <v>129.20837878000003</v>
          </cell>
        </row>
        <row r="543">
          <cell r="B543">
            <v>120.16034173</v>
          </cell>
          <cell r="C543">
            <v>120.63508559</v>
          </cell>
          <cell r="D543">
            <v>120.07944368</v>
          </cell>
          <cell r="E543">
            <v>0</v>
          </cell>
          <cell r="F543">
            <v>129.24421518</v>
          </cell>
          <cell r="G543">
            <v>100.25610202</v>
          </cell>
          <cell r="H543">
            <v>0.30230323999999997</v>
          </cell>
          <cell r="I543">
            <v>123.99790566</v>
          </cell>
        </row>
        <row r="544">
          <cell r="B544">
            <v>120.17855561</v>
          </cell>
          <cell r="C544">
            <v>120.64383771000001</v>
          </cell>
          <cell r="D544">
            <v>0.57054417999999996</v>
          </cell>
          <cell r="E544">
            <v>0</v>
          </cell>
          <cell r="F544">
            <v>120.54554589</v>
          </cell>
          <cell r="G544">
            <v>98.269487179999999</v>
          </cell>
          <cell r="H544">
            <v>0</v>
          </cell>
          <cell r="I544">
            <v>118.09163835999999</v>
          </cell>
        </row>
        <row r="552">
          <cell r="H552" t="str">
            <v xml:space="preserve"> 2822 MWh</v>
          </cell>
        </row>
        <row r="554">
          <cell r="H554" t="str">
            <v>1428 GWh</v>
          </cell>
        </row>
        <row r="616">
          <cell r="D616" t="str">
            <v>Ngarkesa (MWh)</v>
          </cell>
          <cell r="E616" t="str">
            <v>Humbje (MWh)</v>
          </cell>
        </row>
        <row r="617">
          <cell r="D617">
            <v>608.23</v>
          </cell>
          <cell r="E617">
            <v>8.9206309811312394</v>
          </cell>
        </row>
        <row r="618">
          <cell r="D618">
            <v>544.98</v>
          </cell>
          <cell r="E618">
            <v>10.855265731130203</v>
          </cell>
        </row>
        <row r="619">
          <cell r="D619">
            <v>515.30999999999995</v>
          </cell>
          <cell r="E619">
            <v>10.48665516113067</v>
          </cell>
        </row>
        <row r="620">
          <cell r="D620">
            <v>503.17</v>
          </cell>
          <cell r="E620">
            <v>10.863629981130202</v>
          </cell>
        </row>
        <row r="621">
          <cell r="D621">
            <v>507.1</v>
          </cell>
          <cell r="E621">
            <v>10.879497091130702</v>
          </cell>
        </row>
        <row r="622">
          <cell r="D622">
            <v>561.17999999999995</v>
          </cell>
          <cell r="E622">
            <v>13.510798091130368</v>
          </cell>
        </row>
        <row r="623">
          <cell r="D623">
            <v>689.61</v>
          </cell>
          <cell r="E623">
            <v>15.552425091130544</v>
          </cell>
        </row>
        <row r="624">
          <cell r="D624">
            <v>857.12</v>
          </cell>
          <cell r="E624">
            <v>19.039514461130238</v>
          </cell>
        </row>
        <row r="625">
          <cell r="D625">
            <v>901.24</v>
          </cell>
          <cell r="E625">
            <v>17.187655411131345</v>
          </cell>
        </row>
        <row r="626">
          <cell r="D626">
            <v>874.31</v>
          </cell>
          <cell r="E626">
            <v>22.58237513113113</v>
          </cell>
        </row>
        <row r="627">
          <cell r="D627">
            <v>855.65</v>
          </cell>
          <cell r="E627">
            <v>26.452122791130478</v>
          </cell>
        </row>
        <row r="628">
          <cell r="D628">
            <v>789.6</v>
          </cell>
          <cell r="E628">
            <v>24.721742491130499</v>
          </cell>
        </row>
        <row r="629">
          <cell r="D629">
            <v>916.68</v>
          </cell>
          <cell r="E629">
            <v>21.876088241130333</v>
          </cell>
        </row>
        <row r="630">
          <cell r="D630">
            <v>977.49</v>
          </cell>
          <cell r="E630">
            <v>18.772293801130218</v>
          </cell>
        </row>
        <row r="631">
          <cell r="D631">
            <v>972.36</v>
          </cell>
          <cell r="E631">
            <v>16.645128251130359</v>
          </cell>
        </row>
        <row r="632">
          <cell r="D632">
            <v>839.47</v>
          </cell>
          <cell r="E632">
            <v>16.27882176113053</v>
          </cell>
        </row>
        <row r="633">
          <cell r="D633">
            <v>860.07</v>
          </cell>
          <cell r="E633">
            <v>22.655495211130074</v>
          </cell>
        </row>
        <row r="634">
          <cell r="D634">
            <v>825.29</v>
          </cell>
          <cell r="E634">
            <v>16.205051401129367</v>
          </cell>
        </row>
        <row r="635">
          <cell r="D635">
            <v>922.64</v>
          </cell>
          <cell r="E635">
            <v>18.589284531130943</v>
          </cell>
        </row>
        <row r="636">
          <cell r="D636">
            <v>965.24</v>
          </cell>
          <cell r="E636">
            <v>22.099769751129998</v>
          </cell>
        </row>
        <row r="637">
          <cell r="D637">
            <v>1038.82</v>
          </cell>
          <cell r="E637">
            <v>22.120004501130097</v>
          </cell>
        </row>
        <row r="638">
          <cell r="D638">
            <v>920.65</v>
          </cell>
          <cell r="E638">
            <v>21.488837821130574</v>
          </cell>
        </row>
        <row r="639">
          <cell r="D639">
            <v>802.82</v>
          </cell>
          <cell r="E639">
            <v>18.010132971130815</v>
          </cell>
        </row>
        <row r="640">
          <cell r="D640">
            <v>659.78</v>
          </cell>
          <cell r="E640">
            <v>13.112947161130705</v>
          </cell>
        </row>
        <row r="641">
          <cell r="D641">
            <v>594.42999999999995</v>
          </cell>
          <cell r="E641">
            <v>11.424222911130755</v>
          </cell>
        </row>
        <row r="642">
          <cell r="D642">
            <v>521.32000000000005</v>
          </cell>
          <cell r="E642">
            <v>13.266963811130495</v>
          </cell>
        </row>
        <row r="643">
          <cell r="D643">
            <v>501.51</v>
          </cell>
          <cell r="E643">
            <v>12.114346201130616</v>
          </cell>
        </row>
        <row r="644">
          <cell r="D644">
            <v>484.28</v>
          </cell>
          <cell r="E644">
            <v>11.827632901130414</v>
          </cell>
        </row>
        <row r="645">
          <cell r="D645">
            <v>488.54</v>
          </cell>
          <cell r="E645">
            <v>12.308475351130255</v>
          </cell>
        </row>
        <row r="646">
          <cell r="D646">
            <v>539.29</v>
          </cell>
          <cell r="E646">
            <v>11.596658371130957</v>
          </cell>
        </row>
        <row r="647">
          <cell r="D647">
            <v>648.54999999999995</v>
          </cell>
          <cell r="E647">
            <v>16.770397991130721</v>
          </cell>
        </row>
        <row r="648">
          <cell r="D648">
            <v>809.7</v>
          </cell>
          <cell r="E648">
            <v>16.681552371130238</v>
          </cell>
        </row>
        <row r="649">
          <cell r="D649">
            <v>868.47</v>
          </cell>
          <cell r="E649">
            <v>24.629459621130081</v>
          </cell>
        </row>
        <row r="650">
          <cell r="D650">
            <v>764.35</v>
          </cell>
          <cell r="E650">
            <v>28.37402619113027</v>
          </cell>
        </row>
        <row r="651">
          <cell r="D651">
            <v>753.44</v>
          </cell>
          <cell r="E651">
            <v>34.040892001130487</v>
          </cell>
        </row>
        <row r="652">
          <cell r="D652">
            <v>709.07</v>
          </cell>
          <cell r="E652">
            <v>26.402511791130564</v>
          </cell>
        </row>
        <row r="653">
          <cell r="D653">
            <v>677.7</v>
          </cell>
          <cell r="E653">
            <v>20.296122131130346</v>
          </cell>
        </row>
        <row r="654">
          <cell r="D654">
            <v>700.12</v>
          </cell>
          <cell r="E654">
            <v>18.763875841130584</v>
          </cell>
        </row>
        <row r="655">
          <cell r="D655">
            <v>715.12</v>
          </cell>
          <cell r="E655">
            <v>18.717615641131033</v>
          </cell>
        </row>
        <row r="656">
          <cell r="D656">
            <v>813.79</v>
          </cell>
          <cell r="E656">
            <v>16.745350981130969</v>
          </cell>
        </row>
        <row r="657">
          <cell r="D657">
            <v>837.34</v>
          </cell>
          <cell r="E657">
            <v>21.218626431130815</v>
          </cell>
        </row>
        <row r="658">
          <cell r="D658">
            <v>863.74</v>
          </cell>
          <cell r="E658">
            <v>15.928180551130481</v>
          </cell>
        </row>
        <row r="659">
          <cell r="D659">
            <v>931.62</v>
          </cell>
          <cell r="E659">
            <v>17.794605661130845</v>
          </cell>
        </row>
        <row r="660">
          <cell r="D660">
            <v>1019.43</v>
          </cell>
          <cell r="E660">
            <v>20.605137241130251</v>
          </cell>
        </row>
        <row r="661">
          <cell r="D661">
            <v>1059.32</v>
          </cell>
          <cell r="E661">
            <v>24.270384911131032</v>
          </cell>
        </row>
        <row r="662">
          <cell r="D662">
            <v>985.69</v>
          </cell>
          <cell r="E662">
            <v>25.21310645113067</v>
          </cell>
        </row>
        <row r="663">
          <cell r="D663">
            <v>886.71</v>
          </cell>
          <cell r="E663">
            <v>21.009400331130564</v>
          </cell>
        </row>
        <row r="664">
          <cell r="D664">
            <v>754.58</v>
          </cell>
          <cell r="E664">
            <v>17.539428031130456</v>
          </cell>
        </row>
        <row r="665">
          <cell r="D665">
            <v>666.61</v>
          </cell>
          <cell r="E665">
            <v>20.195917581130516</v>
          </cell>
        </row>
        <row r="666">
          <cell r="D666">
            <v>586.91</v>
          </cell>
          <cell r="E666">
            <v>19.032079871130691</v>
          </cell>
        </row>
        <row r="667">
          <cell r="D667">
            <v>550.54</v>
          </cell>
          <cell r="E667">
            <v>16.196379621130291</v>
          </cell>
        </row>
        <row r="668">
          <cell r="D668">
            <v>550.73</v>
          </cell>
          <cell r="E668">
            <v>17.675394881130501</v>
          </cell>
        </row>
        <row r="669">
          <cell r="D669">
            <v>543.58000000000004</v>
          </cell>
          <cell r="E669">
            <v>19.123959631130901</v>
          </cell>
        </row>
        <row r="670">
          <cell r="D670">
            <v>602.84</v>
          </cell>
          <cell r="E670">
            <v>21.616674631130422</v>
          </cell>
        </row>
        <row r="671">
          <cell r="D671">
            <v>741.72</v>
          </cell>
          <cell r="E671">
            <v>20.92593833113051</v>
          </cell>
        </row>
        <row r="672">
          <cell r="D672">
            <v>904.18</v>
          </cell>
          <cell r="E672">
            <v>14.78686048113093</v>
          </cell>
        </row>
        <row r="673">
          <cell r="D673">
            <v>952.12</v>
          </cell>
          <cell r="E673">
            <v>13.894586751129964</v>
          </cell>
        </row>
        <row r="674">
          <cell r="D674">
            <v>888.2</v>
          </cell>
          <cell r="E674">
            <v>15.976731461130385</v>
          </cell>
        </row>
        <row r="675">
          <cell r="D675">
            <v>776.94</v>
          </cell>
          <cell r="E675">
            <v>16.725786501130415</v>
          </cell>
        </row>
        <row r="676">
          <cell r="D676">
            <v>781.91</v>
          </cell>
          <cell r="E676">
            <v>19.31352616113054</v>
          </cell>
        </row>
        <row r="677">
          <cell r="D677">
            <v>780.87</v>
          </cell>
          <cell r="E677">
            <v>20.846052031130512</v>
          </cell>
        </row>
        <row r="678">
          <cell r="D678">
            <v>781.94</v>
          </cell>
          <cell r="E678">
            <v>24.01791343113041</v>
          </cell>
        </row>
        <row r="679">
          <cell r="D679">
            <v>780.89</v>
          </cell>
          <cell r="E679">
            <v>22.087313701130597</v>
          </cell>
        </row>
        <row r="680">
          <cell r="D680">
            <v>773.47</v>
          </cell>
          <cell r="E680">
            <v>21.032268111130634</v>
          </cell>
        </row>
        <row r="681">
          <cell r="D681">
            <v>774.8</v>
          </cell>
          <cell r="E681">
            <v>17.181893441130114</v>
          </cell>
        </row>
        <row r="682">
          <cell r="D682">
            <v>852.82</v>
          </cell>
          <cell r="E682">
            <v>18.827906561130476</v>
          </cell>
        </row>
        <row r="683">
          <cell r="D683">
            <v>940.32</v>
          </cell>
          <cell r="E683">
            <v>19.041613481130298</v>
          </cell>
        </row>
        <row r="684">
          <cell r="D684">
            <v>1061.58</v>
          </cell>
          <cell r="E684">
            <v>22.39104707113097</v>
          </cell>
        </row>
        <row r="685">
          <cell r="D685">
            <v>1132.47</v>
          </cell>
          <cell r="E685">
            <v>25.81369220112947</v>
          </cell>
        </row>
        <row r="686">
          <cell r="D686">
            <v>1056.2</v>
          </cell>
          <cell r="E686">
            <v>26.39648568113148</v>
          </cell>
        </row>
        <row r="687">
          <cell r="D687">
            <v>928.43</v>
          </cell>
          <cell r="E687">
            <v>21.519453831130704</v>
          </cell>
        </row>
        <row r="688">
          <cell r="D688">
            <v>795.46</v>
          </cell>
          <cell r="E688">
            <v>20.194023231129904</v>
          </cell>
        </row>
        <row r="689">
          <cell r="D689">
            <v>652.29</v>
          </cell>
          <cell r="E689">
            <v>13.532435141130122</v>
          </cell>
        </row>
        <row r="690">
          <cell r="D690">
            <v>580.37</v>
          </cell>
          <cell r="E690">
            <v>12.665779881130788</v>
          </cell>
        </row>
        <row r="691">
          <cell r="D691">
            <v>556.85</v>
          </cell>
          <cell r="E691">
            <v>11.542544681130607</v>
          </cell>
        </row>
        <row r="692">
          <cell r="D692">
            <v>542.29</v>
          </cell>
          <cell r="E692">
            <v>11.127356881130481</v>
          </cell>
        </row>
        <row r="693">
          <cell r="D693">
            <v>550.08000000000004</v>
          </cell>
          <cell r="E693">
            <v>10.86583543113079</v>
          </cell>
        </row>
        <row r="694">
          <cell r="D694">
            <v>607.23</v>
          </cell>
          <cell r="E694">
            <v>11.099781811130356</v>
          </cell>
        </row>
        <row r="695">
          <cell r="D695">
            <v>747.31</v>
          </cell>
          <cell r="E695">
            <v>13.315183691130528</v>
          </cell>
        </row>
        <row r="696">
          <cell r="D696">
            <v>915.96</v>
          </cell>
          <cell r="E696">
            <v>16.63126272113027</v>
          </cell>
        </row>
        <row r="697">
          <cell r="D697">
            <v>944.8</v>
          </cell>
          <cell r="E697">
            <v>16.290382611130326</v>
          </cell>
        </row>
        <row r="698">
          <cell r="D698">
            <v>887.31</v>
          </cell>
          <cell r="E698">
            <v>19.4243175311301</v>
          </cell>
        </row>
        <row r="699">
          <cell r="D699">
            <v>804.56</v>
          </cell>
          <cell r="E699">
            <v>16.290521551131405</v>
          </cell>
        </row>
        <row r="700">
          <cell r="D700">
            <v>824.05</v>
          </cell>
          <cell r="E700">
            <v>14.85317629113058</v>
          </cell>
        </row>
        <row r="701">
          <cell r="D701">
            <v>830.96</v>
          </cell>
          <cell r="E701">
            <v>14.760535471130652</v>
          </cell>
        </row>
        <row r="702">
          <cell r="D702">
            <v>858.72</v>
          </cell>
          <cell r="E702">
            <v>21.327922761130367</v>
          </cell>
        </row>
        <row r="703">
          <cell r="D703">
            <v>855.81</v>
          </cell>
          <cell r="E703">
            <v>21.96102417113002</v>
          </cell>
        </row>
        <row r="704">
          <cell r="D704">
            <v>794.38</v>
          </cell>
          <cell r="E704">
            <v>20.578696861130311</v>
          </cell>
        </row>
        <row r="705">
          <cell r="D705">
            <v>790.41</v>
          </cell>
          <cell r="E705">
            <v>20.923528361130593</v>
          </cell>
        </row>
        <row r="706">
          <cell r="D706">
            <v>857.93</v>
          </cell>
          <cell r="E706">
            <v>15.661418961130039</v>
          </cell>
        </row>
        <row r="707">
          <cell r="D707">
            <v>939.1</v>
          </cell>
          <cell r="E707">
            <v>21.408731841129566</v>
          </cell>
        </row>
        <row r="708">
          <cell r="D708">
            <v>1072.92</v>
          </cell>
          <cell r="E708">
            <v>23.033113111130888</v>
          </cell>
        </row>
        <row r="709">
          <cell r="D709">
            <v>1164.52</v>
          </cell>
          <cell r="E709">
            <v>21.906507611130564</v>
          </cell>
        </row>
        <row r="710">
          <cell r="D710">
            <v>1106.45</v>
          </cell>
          <cell r="E710">
            <v>21.641610721131201</v>
          </cell>
        </row>
        <row r="711">
          <cell r="D711">
            <v>956.89</v>
          </cell>
          <cell r="E711">
            <v>19.264671991130626</v>
          </cell>
        </row>
        <row r="712">
          <cell r="D712">
            <v>796.33</v>
          </cell>
          <cell r="E712">
            <v>20.320968201130427</v>
          </cell>
        </row>
        <row r="713">
          <cell r="D713">
            <v>672.34</v>
          </cell>
          <cell r="E713">
            <v>18.166416961130381</v>
          </cell>
        </row>
        <row r="714">
          <cell r="D714">
            <v>605.95000000000005</v>
          </cell>
          <cell r="E714">
            <v>27.057493271130397</v>
          </cell>
        </row>
        <row r="715">
          <cell r="D715">
            <v>570.87</v>
          </cell>
          <cell r="E715">
            <v>25.936835641130074</v>
          </cell>
        </row>
        <row r="716">
          <cell r="D716">
            <v>555.82000000000005</v>
          </cell>
          <cell r="E716">
            <v>25.519273931130101</v>
          </cell>
        </row>
        <row r="717">
          <cell r="D717">
            <v>560.94000000000005</v>
          </cell>
          <cell r="E717">
            <v>27.958602141130541</v>
          </cell>
        </row>
        <row r="718">
          <cell r="D718">
            <v>620.19000000000005</v>
          </cell>
          <cell r="E718">
            <v>26.240733771130863</v>
          </cell>
        </row>
        <row r="719">
          <cell r="D719">
            <v>706.14</v>
          </cell>
          <cell r="E719">
            <v>23.961287391130782</v>
          </cell>
        </row>
        <row r="720">
          <cell r="D720">
            <v>825.42</v>
          </cell>
          <cell r="E720">
            <v>22.355585081129902</v>
          </cell>
        </row>
        <row r="721">
          <cell r="D721">
            <v>889.77</v>
          </cell>
          <cell r="E721">
            <v>20.298156801130517</v>
          </cell>
        </row>
        <row r="722">
          <cell r="D722">
            <v>890.22</v>
          </cell>
          <cell r="E722">
            <v>22.683597061129831</v>
          </cell>
        </row>
        <row r="723">
          <cell r="D723">
            <v>846.02</v>
          </cell>
          <cell r="E723">
            <v>22.901904751130132</v>
          </cell>
        </row>
        <row r="724">
          <cell r="D724">
            <v>827.75</v>
          </cell>
          <cell r="E724">
            <v>21.595971661130989</v>
          </cell>
        </row>
        <row r="725">
          <cell r="D725">
            <v>803.47</v>
          </cell>
          <cell r="E725">
            <v>22.062688321130963</v>
          </cell>
        </row>
        <row r="726">
          <cell r="D726">
            <v>797.17</v>
          </cell>
          <cell r="E726">
            <v>18.413906011130848</v>
          </cell>
        </row>
        <row r="727">
          <cell r="D727">
            <v>780.01</v>
          </cell>
          <cell r="E727">
            <v>18.546337081130105</v>
          </cell>
        </row>
        <row r="728">
          <cell r="D728">
            <v>779.28</v>
          </cell>
          <cell r="E728">
            <v>13.779807121130489</v>
          </cell>
        </row>
        <row r="729">
          <cell r="D729">
            <v>760.73</v>
          </cell>
          <cell r="E729">
            <v>12.932189521130795</v>
          </cell>
        </row>
        <row r="730">
          <cell r="D730">
            <v>815.17</v>
          </cell>
          <cell r="E730">
            <v>19.268057131131172</v>
          </cell>
        </row>
        <row r="731">
          <cell r="D731">
            <v>889.85</v>
          </cell>
          <cell r="E731">
            <v>25.277141661130145</v>
          </cell>
        </row>
        <row r="732">
          <cell r="D732">
            <v>979.42</v>
          </cell>
          <cell r="E732">
            <v>23.251327141129195</v>
          </cell>
        </row>
        <row r="733">
          <cell r="D733">
            <v>1039.55</v>
          </cell>
          <cell r="E733">
            <v>23.89868443113096</v>
          </cell>
        </row>
        <row r="734">
          <cell r="D734">
            <v>957.46</v>
          </cell>
          <cell r="E734">
            <v>24.56524170113039</v>
          </cell>
        </row>
        <row r="735">
          <cell r="D735">
            <v>843.12</v>
          </cell>
          <cell r="E735">
            <v>23.5733509611307</v>
          </cell>
        </row>
        <row r="736">
          <cell r="D736">
            <v>703.86</v>
          </cell>
          <cell r="E736">
            <v>18.163527901130237</v>
          </cell>
        </row>
        <row r="737">
          <cell r="D737">
            <v>649.01</v>
          </cell>
          <cell r="E737">
            <v>15.52933971113066</v>
          </cell>
        </row>
        <row r="738">
          <cell r="D738">
            <v>596.14</v>
          </cell>
          <cell r="E738">
            <v>13.835196011130847</v>
          </cell>
        </row>
        <row r="739">
          <cell r="D739">
            <v>561.49</v>
          </cell>
          <cell r="E739">
            <v>12.736609841130758</v>
          </cell>
        </row>
        <row r="740">
          <cell r="D740">
            <v>532.69000000000005</v>
          </cell>
          <cell r="E740">
            <v>13.038533351130582</v>
          </cell>
        </row>
        <row r="741">
          <cell r="D741">
            <v>539.74</v>
          </cell>
          <cell r="E741">
            <v>13.375733501130753</v>
          </cell>
        </row>
        <row r="742">
          <cell r="D742">
            <v>567.04999999999995</v>
          </cell>
          <cell r="E742">
            <v>15.812892991130298</v>
          </cell>
        </row>
        <row r="743">
          <cell r="D743">
            <v>627.19000000000005</v>
          </cell>
          <cell r="E743">
            <v>22.34128741112977</v>
          </cell>
        </row>
        <row r="744">
          <cell r="D744">
            <v>705.72</v>
          </cell>
          <cell r="E744">
            <v>26.295481761130304</v>
          </cell>
        </row>
        <row r="745">
          <cell r="D745">
            <v>778.07</v>
          </cell>
          <cell r="E745">
            <v>23.522282561129487</v>
          </cell>
        </row>
        <row r="746">
          <cell r="D746">
            <v>808.25</v>
          </cell>
          <cell r="E746">
            <v>22.761288801130149</v>
          </cell>
        </row>
        <row r="747">
          <cell r="D747">
            <v>786.53</v>
          </cell>
          <cell r="E747">
            <v>23.825640561130513</v>
          </cell>
        </row>
        <row r="748">
          <cell r="D748">
            <v>772.55</v>
          </cell>
          <cell r="E748">
            <v>20.638350251130078</v>
          </cell>
        </row>
        <row r="749">
          <cell r="D749">
            <v>726.16</v>
          </cell>
          <cell r="E749">
            <v>22.414526041130557</v>
          </cell>
        </row>
        <row r="750">
          <cell r="D750">
            <v>713.44</v>
          </cell>
          <cell r="E750">
            <v>21.81151834113075</v>
          </cell>
        </row>
        <row r="751">
          <cell r="D751">
            <v>688.84</v>
          </cell>
          <cell r="E751">
            <v>22.449254501130781</v>
          </cell>
        </row>
        <row r="752">
          <cell r="D752">
            <v>697.57</v>
          </cell>
          <cell r="E752">
            <v>21.277716911129801</v>
          </cell>
        </row>
        <row r="753">
          <cell r="D753">
            <v>694.62</v>
          </cell>
          <cell r="E753">
            <v>20.214280861130874</v>
          </cell>
        </row>
        <row r="754">
          <cell r="D754">
            <v>736.87</v>
          </cell>
          <cell r="E754">
            <v>24.023133961130497</v>
          </cell>
        </row>
        <row r="755">
          <cell r="D755">
            <v>829.58</v>
          </cell>
          <cell r="E755">
            <v>31.990266661130818</v>
          </cell>
        </row>
        <row r="756">
          <cell r="D756">
            <v>938.56</v>
          </cell>
          <cell r="E756">
            <v>29.282472401131145</v>
          </cell>
        </row>
        <row r="757">
          <cell r="D757">
            <v>1042.0999999999999</v>
          </cell>
          <cell r="E757">
            <v>28.84878852113161</v>
          </cell>
        </row>
        <row r="758">
          <cell r="D758">
            <v>944.35</v>
          </cell>
          <cell r="E758">
            <v>27.565408951129939</v>
          </cell>
        </row>
        <row r="759">
          <cell r="D759">
            <v>855.47</v>
          </cell>
          <cell r="E759">
            <v>23.28404356112992</v>
          </cell>
        </row>
        <row r="760">
          <cell r="D760">
            <v>713.64</v>
          </cell>
          <cell r="E760">
            <v>17.830005501130245</v>
          </cell>
        </row>
        <row r="761">
          <cell r="D761">
            <v>616.99</v>
          </cell>
          <cell r="E761">
            <v>19.701102331130869</v>
          </cell>
        </row>
        <row r="762">
          <cell r="D762">
            <v>547.82000000000005</v>
          </cell>
          <cell r="E762">
            <v>16.119963421130478</v>
          </cell>
        </row>
        <row r="763">
          <cell r="D763">
            <v>513.41</v>
          </cell>
          <cell r="E763">
            <v>15.811779641130897</v>
          </cell>
        </row>
        <row r="764">
          <cell r="D764">
            <v>500.58</v>
          </cell>
          <cell r="E764">
            <v>15.110956291130492</v>
          </cell>
        </row>
        <row r="765">
          <cell r="D765">
            <v>507.21</v>
          </cell>
          <cell r="E765">
            <v>15.394278481130641</v>
          </cell>
        </row>
        <row r="766">
          <cell r="D766">
            <v>558.80999999999995</v>
          </cell>
          <cell r="E766">
            <v>16.739398921130032</v>
          </cell>
        </row>
        <row r="767">
          <cell r="D767">
            <v>689.05</v>
          </cell>
          <cell r="E767">
            <v>17.672738061129849</v>
          </cell>
        </row>
        <row r="768">
          <cell r="D768">
            <v>848.63</v>
          </cell>
          <cell r="E768">
            <v>19.858371701130864</v>
          </cell>
        </row>
        <row r="769">
          <cell r="D769">
            <v>871.2</v>
          </cell>
          <cell r="E769">
            <v>22.600003811129682</v>
          </cell>
        </row>
        <row r="770">
          <cell r="D770">
            <v>815.01</v>
          </cell>
          <cell r="E770">
            <v>22.661896931130286</v>
          </cell>
        </row>
        <row r="771">
          <cell r="D771">
            <v>750.36</v>
          </cell>
          <cell r="E771">
            <v>25.369347691130997</v>
          </cell>
        </row>
        <row r="772">
          <cell r="D772">
            <v>748.93</v>
          </cell>
          <cell r="E772">
            <v>27.363076691130573</v>
          </cell>
        </row>
        <row r="773">
          <cell r="D773">
            <v>704.4</v>
          </cell>
          <cell r="E773">
            <v>25.803850911130894</v>
          </cell>
        </row>
        <row r="774">
          <cell r="D774">
            <v>709</v>
          </cell>
          <cell r="E774">
            <v>24.596116011131016</v>
          </cell>
        </row>
        <row r="775">
          <cell r="D775">
            <v>709.43</v>
          </cell>
          <cell r="E775">
            <v>23.129391541129962</v>
          </cell>
        </row>
        <row r="776">
          <cell r="D776">
            <v>715.43</v>
          </cell>
          <cell r="E776">
            <v>23.592367091131337</v>
          </cell>
        </row>
        <row r="777">
          <cell r="D777">
            <v>728.61</v>
          </cell>
          <cell r="E777">
            <v>25.316797231130295</v>
          </cell>
        </row>
        <row r="778">
          <cell r="D778">
            <v>788.24</v>
          </cell>
          <cell r="E778">
            <v>27.055320871130561</v>
          </cell>
        </row>
        <row r="779">
          <cell r="D779">
            <v>854.64</v>
          </cell>
          <cell r="E779">
            <v>28.459809681130992</v>
          </cell>
        </row>
        <row r="780">
          <cell r="D780">
            <v>962.79</v>
          </cell>
          <cell r="E780">
            <v>31.277882951130096</v>
          </cell>
        </row>
        <row r="781">
          <cell r="D781">
            <v>1021.87</v>
          </cell>
          <cell r="E781">
            <v>31.61057826113165</v>
          </cell>
        </row>
        <row r="782">
          <cell r="D782">
            <v>964.5</v>
          </cell>
          <cell r="E782">
            <v>29.779525021130667</v>
          </cell>
        </row>
        <row r="783">
          <cell r="D783">
            <v>854.26</v>
          </cell>
          <cell r="E783">
            <v>24.104329971130255</v>
          </cell>
        </row>
        <row r="784">
          <cell r="D784">
            <v>718.01</v>
          </cell>
          <cell r="E784">
            <v>19.870051911130304</v>
          </cell>
        </row>
        <row r="816">
          <cell r="D816" t="str">
            <v>Ngarkesa Mes.</v>
          </cell>
          <cell r="E816" t="str">
            <v>Ngarkesa Max</v>
          </cell>
        </row>
        <row r="817">
          <cell r="C817" t="str">
            <v>Janar</v>
          </cell>
          <cell r="D817">
            <v>22000</v>
          </cell>
          <cell r="E817">
            <v>30000</v>
          </cell>
        </row>
        <row r="818">
          <cell r="C818" t="str">
            <v>Shkurt</v>
          </cell>
          <cell r="D818">
            <v>21000</v>
          </cell>
          <cell r="E818">
            <v>25000</v>
          </cell>
        </row>
        <row r="819">
          <cell r="C819" t="str">
            <v>Mars</v>
          </cell>
          <cell r="D819">
            <v>20000</v>
          </cell>
          <cell r="E819">
            <v>22000</v>
          </cell>
        </row>
        <row r="820">
          <cell r="C820" t="str">
            <v>Prill</v>
          </cell>
          <cell r="D820">
            <v>19000</v>
          </cell>
          <cell r="E820">
            <v>20000</v>
          </cell>
        </row>
        <row r="821">
          <cell r="C821" t="str">
            <v>Maj</v>
          </cell>
          <cell r="D821">
            <v>19000</v>
          </cell>
          <cell r="E821">
            <v>20000</v>
          </cell>
        </row>
        <row r="822">
          <cell r="C822" t="str">
            <v>Qershor</v>
          </cell>
          <cell r="D822">
            <v>19000</v>
          </cell>
          <cell r="E822">
            <v>20000</v>
          </cell>
        </row>
        <row r="823">
          <cell r="C823" t="str">
            <v>Korrik</v>
          </cell>
          <cell r="D823">
            <v>20000</v>
          </cell>
          <cell r="E823">
            <v>22000</v>
          </cell>
        </row>
        <row r="824">
          <cell r="C824" t="str">
            <v>Gusht</v>
          </cell>
          <cell r="D824">
            <v>20000</v>
          </cell>
          <cell r="E824">
            <v>22000</v>
          </cell>
        </row>
        <row r="825">
          <cell r="C825" t="str">
            <v>Shtator</v>
          </cell>
          <cell r="D825">
            <v>19000</v>
          </cell>
          <cell r="E825">
            <v>20000</v>
          </cell>
        </row>
        <row r="826">
          <cell r="C826" t="str">
            <v>Tetor</v>
          </cell>
          <cell r="D826">
            <v>20000</v>
          </cell>
          <cell r="E826">
            <v>21000</v>
          </cell>
        </row>
        <row r="827">
          <cell r="C827" t="str">
            <v>Nentor</v>
          </cell>
          <cell r="D827">
            <v>21000</v>
          </cell>
          <cell r="E827">
            <v>22000</v>
          </cell>
        </row>
        <row r="828">
          <cell r="C828" t="str">
            <v>Dhjetor</v>
          </cell>
          <cell r="D828">
            <v>22000</v>
          </cell>
          <cell r="E828">
            <v>24000</v>
          </cell>
        </row>
        <row r="857">
          <cell r="B857" t="str">
            <v>27.04.2026</v>
          </cell>
          <cell r="C857" t="str">
            <v>28.04.2026</v>
          </cell>
          <cell r="D857" t="str">
            <v>29.04.20262</v>
          </cell>
          <cell r="E857" t="str">
            <v>30.04.2026</v>
          </cell>
          <cell r="F857" t="str">
            <v>01.05.2026</v>
          </cell>
          <cell r="G857" t="str">
            <v>02.05.2026</v>
          </cell>
          <cell r="H857" t="str">
            <v>03.05.2026</v>
          </cell>
        </row>
        <row r="858">
          <cell r="A858" t="str">
            <v>Min (MW)</v>
          </cell>
          <cell r="B858">
            <v>8.9206309811312394</v>
          </cell>
          <cell r="C858">
            <v>11.424222911130755</v>
          </cell>
          <cell r="D858">
            <v>13.894586751129964</v>
          </cell>
          <cell r="E858">
            <v>10.86583543113079</v>
          </cell>
          <cell r="F858">
            <v>12.932189521130795</v>
          </cell>
          <cell r="G858">
            <v>12.736609841130758</v>
          </cell>
          <cell r="H858">
            <v>15.110956291130492</v>
          </cell>
        </row>
        <row r="859">
          <cell r="A859" t="str">
            <v>Max (MW)</v>
          </cell>
          <cell r="B859">
            <v>26.452122791130478</v>
          </cell>
          <cell r="C859">
            <v>34.040892001130487</v>
          </cell>
          <cell r="D859">
            <v>26.39648568113148</v>
          </cell>
          <cell r="E859">
            <v>23.033113111130888</v>
          </cell>
          <cell r="F859">
            <v>27.958602141130541</v>
          </cell>
          <cell r="G859">
            <v>31.990266661130818</v>
          </cell>
          <cell r="H859">
            <v>31.61057826113165</v>
          </cell>
        </row>
      </sheetData>
      <sheetData sheetId="2"/>
      <sheetData sheetId="3">
        <row r="10">
          <cell r="E10">
            <v>1034.1500000000001</v>
          </cell>
        </row>
        <row r="11">
          <cell r="E11">
            <v>944.5</v>
          </cell>
        </row>
        <row r="12">
          <cell r="E12">
            <v>920.12</v>
          </cell>
        </row>
        <row r="13">
          <cell r="E13">
            <v>913.56</v>
          </cell>
        </row>
        <row r="14">
          <cell r="E14">
            <v>911.86</v>
          </cell>
        </row>
        <row r="15">
          <cell r="E15">
            <v>976.96</v>
          </cell>
        </row>
        <row r="16">
          <cell r="E16">
            <v>1164.56</v>
          </cell>
        </row>
        <row r="17">
          <cell r="E17">
            <v>1408.38</v>
          </cell>
        </row>
        <row r="18">
          <cell r="E18">
            <v>1081.4000000000001</v>
          </cell>
        </row>
        <row r="19">
          <cell r="E19">
            <v>1076.92</v>
          </cell>
        </row>
        <row r="20">
          <cell r="E20">
            <v>993.47</v>
          </cell>
        </row>
        <row r="21">
          <cell r="E21">
            <v>910.39</v>
          </cell>
        </row>
        <row r="22">
          <cell r="E22">
            <v>848.3</v>
          </cell>
        </row>
        <row r="23">
          <cell r="E23">
            <v>847.35</v>
          </cell>
        </row>
        <row r="24">
          <cell r="E24">
            <v>839.54</v>
          </cell>
        </row>
        <row r="25">
          <cell r="E25">
            <v>879.2</v>
          </cell>
        </row>
        <row r="26">
          <cell r="E26">
            <v>940.41</v>
          </cell>
        </row>
        <row r="27">
          <cell r="E27">
            <v>958.11</v>
          </cell>
        </row>
        <row r="28">
          <cell r="E28">
            <v>1490.25</v>
          </cell>
        </row>
        <row r="29">
          <cell r="E29">
            <v>1582.18</v>
          </cell>
        </row>
        <row r="30">
          <cell r="E30">
            <v>1651.19</v>
          </cell>
        </row>
        <row r="31">
          <cell r="E31">
            <v>1574.61</v>
          </cell>
        </row>
        <row r="32">
          <cell r="E32">
            <v>1367.32</v>
          </cell>
        </row>
        <row r="33">
          <cell r="E33">
            <v>1157.98</v>
          </cell>
        </row>
      </sheetData>
      <sheetData sheetId="4">
        <row r="7">
          <cell r="G7">
            <v>542</v>
          </cell>
        </row>
        <row r="16">
          <cell r="B16" t="str">
            <v>aFRR+</v>
          </cell>
          <cell r="C16" t="str">
            <v>aFRR-</v>
          </cell>
          <cell r="D16" t="str">
            <v>mFRR+</v>
          </cell>
          <cell r="E16" t="str">
            <v>mFRR-</v>
          </cell>
          <cell r="F16" t="str">
            <v>RR+</v>
          </cell>
          <cell r="G16" t="str">
            <v>RR-</v>
          </cell>
          <cell r="H16" t="str">
            <v>Total-</v>
          </cell>
        </row>
        <row r="17">
          <cell r="B17">
            <v>70</v>
          </cell>
          <cell r="C17">
            <v>75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145</v>
          </cell>
        </row>
        <row r="18">
          <cell r="B18">
            <v>70</v>
          </cell>
          <cell r="C18">
            <v>75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145</v>
          </cell>
        </row>
        <row r="19">
          <cell r="B19">
            <v>70</v>
          </cell>
          <cell r="C19">
            <v>75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145</v>
          </cell>
        </row>
        <row r="20">
          <cell r="B20">
            <v>70</v>
          </cell>
          <cell r="C20">
            <v>75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145</v>
          </cell>
        </row>
        <row r="21">
          <cell r="B21">
            <v>70</v>
          </cell>
          <cell r="C21">
            <v>75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145</v>
          </cell>
        </row>
        <row r="22">
          <cell r="B22">
            <v>75</v>
          </cell>
          <cell r="C22">
            <v>70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145</v>
          </cell>
        </row>
        <row r="23">
          <cell r="B23">
            <v>75</v>
          </cell>
          <cell r="C23">
            <v>70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145</v>
          </cell>
        </row>
        <row r="24">
          <cell r="B24">
            <v>75</v>
          </cell>
          <cell r="C24">
            <v>70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145</v>
          </cell>
        </row>
        <row r="25">
          <cell r="B25">
            <v>75</v>
          </cell>
          <cell r="C25">
            <v>70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145</v>
          </cell>
        </row>
        <row r="26">
          <cell r="B26">
            <v>75</v>
          </cell>
          <cell r="C26">
            <v>70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145</v>
          </cell>
        </row>
        <row r="27">
          <cell r="B27">
            <v>75</v>
          </cell>
          <cell r="C27">
            <v>70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145</v>
          </cell>
        </row>
        <row r="28">
          <cell r="B28">
            <v>75</v>
          </cell>
          <cell r="C28">
            <v>70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145</v>
          </cell>
        </row>
        <row r="29">
          <cell r="B29">
            <v>75</v>
          </cell>
          <cell r="C29">
            <v>70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145</v>
          </cell>
        </row>
        <row r="30">
          <cell r="B30">
            <v>75</v>
          </cell>
          <cell r="C30">
            <v>70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145</v>
          </cell>
        </row>
        <row r="31">
          <cell r="B31">
            <v>75</v>
          </cell>
          <cell r="C31">
            <v>70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145</v>
          </cell>
        </row>
        <row r="32">
          <cell r="B32">
            <v>75</v>
          </cell>
          <cell r="C32">
            <v>70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145</v>
          </cell>
        </row>
        <row r="33">
          <cell r="B33">
            <v>75</v>
          </cell>
          <cell r="C33">
            <v>70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145</v>
          </cell>
        </row>
        <row r="34">
          <cell r="B34">
            <v>75</v>
          </cell>
          <cell r="C34">
            <v>70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145</v>
          </cell>
        </row>
        <row r="35">
          <cell r="B35">
            <v>75</v>
          </cell>
          <cell r="C35">
            <v>70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145</v>
          </cell>
        </row>
        <row r="36">
          <cell r="B36">
            <v>75</v>
          </cell>
          <cell r="C36">
            <v>70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145</v>
          </cell>
        </row>
        <row r="37">
          <cell r="B37">
            <v>75</v>
          </cell>
          <cell r="C37">
            <v>70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145</v>
          </cell>
        </row>
        <row r="38">
          <cell r="B38">
            <v>70</v>
          </cell>
          <cell r="C38">
            <v>75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145</v>
          </cell>
        </row>
        <row r="39">
          <cell r="B39">
            <v>70</v>
          </cell>
          <cell r="C39">
            <v>75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145</v>
          </cell>
        </row>
        <row r="40">
          <cell r="B40">
            <v>70</v>
          </cell>
          <cell r="C40">
            <v>75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145</v>
          </cell>
        </row>
        <row r="217">
          <cell r="B217" t="str">
            <v>27.04.2026</v>
          </cell>
          <cell r="C217" t="str">
            <v>28.04.2026</v>
          </cell>
          <cell r="D217" t="str">
            <v>30.04.2026</v>
          </cell>
          <cell r="E217" t="str">
            <v>30.04.2026</v>
          </cell>
          <cell r="F217" t="str">
            <v>01.05.2026</v>
          </cell>
          <cell r="G217" t="str">
            <v>02.05.2026</v>
          </cell>
          <cell r="H217" t="str">
            <v>03.05.2026</v>
          </cell>
        </row>
        <row r="218">
          <cell r="B218">
            <v>8.9206309811312394</v>
          </cell>
          <cell r="C218">
            <v>11.424222911130755</v>
          </cell>
          <cell r="D218">
            <v>13.894586751129964</v>
          </cell>
          <cell r="E218">
            <v>10.86583543113079</v>
          </cell>
          <cell r="F218">
            <v>12.932189521130795</v>
          </cell>
          <cell r="G218">
            <v>12.736609841130758</v>
          </cell>
          <cell r="H218">
            <v>15.110956291130492</v>
          </cell>
        </row>
        <row r="219">
          <cell r="B219">
            <v>26.452122791130478</v>
          </cell>
          <cell r="C219">
            <v>34.040892001130487</v>
          </cell>
          <cell r="D219">
            <v>26.39648568113148</v>
          </cell>
          <cell r="E219">
            <v>23.033113111130888</v>
          </cell>
          <cell r="F219">
            <v>27.958602141130541</v>
          </cell>
          <cell r="G219">
            <v>31.990266661130818</v>
          </cell>
          <cell r="H219">
            <v>31.61057826113165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ublikime AL"/>
      <sheetName val="Publikime EN"/>
      <sheetName val="Info "/>
      <sheetName val="D-1"/>
      <sheetName val="W-1"/>
    </sheetNames>
    <sheetDataSet>
      <sheetData sheetId="0" refreshError="1">
        <row r="2">
          <cell r="B2">
            <v>44867</v>
          </cell>
        </row>
        <row r="40">
          <cell r="D40">
            <v>1</v>
          </cell>
          <cell r="E40">
            <v>2</v>
          </cell>
          <cell r="F40">
            <v>3</v>
          </cell>
          <cell r="G40">
            <v>4</v>
          </cell>
        </row>
        <row r="154">
          <cell r="H154">
            <v>1150000</v>
          </cell>
        </row>
        <row r="343">
          <cell r="E343" t="str">
            <v>N/a</v>
          </cell>
        </row>
        <row r="344">
          <cell r="E344" t="str">
            <v>N/a</v>
          </cell>
        </row>
        <row r="345">
          <cell r="E345" t="str">
            <v>N/a</v>
          </cell>
        </row>
        <row r="346">
          <cell r="E346" t="str">
            <v>N/a</v>
          </cell>
        </row>
        <row r="347">
          <cell r="E347" t="str">
            <v>N/a</v>
          </cell>
        </row>
        <row r="348">
          <cell r="E348" t="str">
            <v>N/a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7</v>
    <v>8</v>
    <v>3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379F341-7063-4E0A-9A2B-B6722BE6642F}" name="Table41" displayName="Table41" ref="A548:I549" totalsRowShown="0" headerRowDxfId="634" dataDxfId="633" headerRowBorderDxfId="631" tableBorderDxfId="632" totalsRowBorderDxfId="630">
  <tableColumns count="9">
    <tableColumn id="1" xr3:uid="{41A197E5-4721-4674-8BA0-5B5310019EF9}" name=" " dataDxfId="629"/>
    <tableColumn id="2" xr3:uid="{6BA949B2-6DE9-4034-94BD-2B33CCC66ADA}" name="Fierze 1" dataDxfId="628"/>
    <tableColumn id="3" xr3:uid="{188C7446-E4F1-488F-B0B6-132B348D1D25}" name="Fierze 2" dataDxfId="627"/>
    <tableColumn id="4" xr3:uid="{8E3A1875-ABEB-4981-9291-50C154D6BD23}" name="Fierze 3" dataDxfId="626"/>
    <tableColumn id="5" xr3:uid="{A7BFA2B0-CAE5-4134-9B89-EC2545A68C81}" name="Fierze 4" dataDxfId="625"/>
    <tableColumn id="6" xr3:uid="{17D25F40-9764-44B0-A66B-9670EA729580}" name="Koman 1" dataDxfId="624"/>
    <tableColumn id="7" xr3:uid="{E8CC30BF-8946-45DD-9161-48CCF7C80188}" name="Koman 2" dataDxfId="623"/>
    <tableColumn id="8" xr3:uid="{B9F791FA-1EC9-4F9A-8399-A71FD650AF44}" name="Koman 3" dataDxfId="622"/>
    <tableColumn id="9" xr3:uid="{2451E410-D3B2-4365-BF28-8BA934DB67D5}" name="Koman 4" dataDxfId="621"/>
  </tableColumns>
  <tableStyleInfo name="TableStyleLight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CEF8B968-D2F6-44CF-9374-41253DA7E6D1}" name="Table6" displayName="Table6" ref="C816:E828" totalsRowShown="0" headerRowDxfId="525" dataDxfId="524" headerRowBorderDxfId="522" tableBorderDxfId="523" totalsRowBorderDxfId="521">
  <autoFilter ref="C816:E828" xr:uid="{CEF8B968-D2F6-44CF-9374-41253DA7E6D1}"/>
  <tableColumns count="3">
    <tableColumn id="1" xr3:uid="{00DAE13C-F896-428E-AE28-3667010C33DB}" name="Muaji" dataDxfId="520"/>
    <tableColumn id="2" xr3:uid="{5CAD21CA-071C-42DD-9A75-30F74A556469}" name="Ngarkesa Mes." dataDxfId="519"/>
    <tableColumn id="3" xr3:uid="{958FE511-4E0E-4A1F-993F-3A44F49800A0}" name="Ngarkesa Max" dataDxfId="518"/>
  </tableColumns>
  <tableStyleInfo name="TableStyleLight1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83079923-92DB-40AE-8B3C-F559D4446AD7}" name="Table5" displayName="Table5" ref="C616:E784" totalsRowShown="0" headerRowDxfId="517" headerRowBorderDxfId="515" tableBorderDxfId="516" totalsRowBorderDxfId="514">
  <autoFilter ref="C616:E784" xr:uid="{83079923-92DB-40AE-8B3C-F559D4446AD7}"/>
  <tableColumns count="3">
    <tableColumn id="1" xr3:uid="{82CF95C2-966C-43A7-9C5C-096A4D61BE11}" name="Ora" dataDxfId="513"/>
    <tableColumn id="2" xr3:uid="{BF753A86-8FA0-4FEA-95C2-28C397DC6376}" name="Ngarkesa (MWh)" dataDxfId="512"/>
    <tableColumn id="3" xr3:uid="{90077BBE-8A9A-4BC1-99D2-EBEBDFC27F2E}" name="Humbje (MWh)" dataDxfId="511"/>
  </tableColumns>
  <tableStyleInfo name="TableStyleLight1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D82BF12F-4552-4162-B49F-22904E4EDC76}" name="Table2" displayName="Table2" ref="A561:H586" totalsRowShown="0" headerRowDxfId="510" dataDxfId="509" headerRowBorderDxfId="507" tableBorderDxfId="508" totalsRowBorderDxfId="506">
  <autoFilter ref="A561:H586" xr:uid="{D82BF12F-4552-4162-B49F-22904E4EDC76}"/>
  <tableColumns count="8">
    <tableColumn id="1" xr3:uid="{16B3DA0A-5594-4BB0-A7E6-3E5F605118A4}" name="Ora" dataDxfId="505"/>
    <tableColumn id="2" xr3:uid="{16434F02-DCF8-413A-A04F-0356D55CA7ED}" name="aFRR+" dataDxfId="504"/>
    <tableColumn id="3" xr3:uid="{F1F1EB79-E920-4F41-AC75-A304D89B2625}" name="aFRR-" dataDxfId="503"/>
    <tableColumn id="4" xr3:uid="{9293FAEE-7445-439F-857D-D38EEF563458}" name="mFRR+" dataDxfId="502"/>
    <tableColumn id="5" xr3:uid="{38DFC6E1-EBD3-4077-993D-C9FF6B9D96CD}" name="mFRR-" dataDxfId="501"/>
    <tableColumn id="6" xr3:uid="{0960259E-4C93-4F52-8FEC-282374A77AFC}" name="RR+" dataDxfId="500"/>
    <tableColumn id="7" xr3:uid="{66E0A008-DBEE-434E-80B8-17B61A86291E}" name="RR-" dataDxfId="499"/>
    <tableColumn id="8" xr3:uid="{27B4E82A-D90D-47A3-B072-B2CC69519678}" name="Total-" dataDxfId="498"/>
  </tableColumns>
  <tableStyleInfo name="TableStyleLight1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B0CDF14B-6E0E-4385-B1A3-FB967CB3D093}" name="Table24" displayName="Table24" ref="C387:E392" totalsRowShown="0" headerRowDxfId="497" dataDxfId="496" headerRowBorderDxfId="494" tableBorderDxfId="495" totalsRowBorderDxfId="493">
  <autoFilter ref="C387:E392" xr:uid="{B0CDF14B-6E0E-4385-B1A3-FB967CB3D093}"/>
  <tableColumns count="3">
    <tableColumn id="1" xr3:uid="{D770C002-B9B6-45B9-81A8-404131BB4BE6}" name="Elementi" dataDxfId="492"/>
    <tableColumn id="2" xr3:uid="{C69EE574-CB47-4D92-A788-8FA28D13B611}" name="Tipi" dataDxfId="491"/>
    <tableColumn id="3" xr3:uid="{9E3ED13C-96E5-477B-AE79-C6D568307938}" name="Tensioni" dataDxfId="490"/>
  </tableColumns>
  <tableStyleInfo name="TableStyleLight1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8C76FB2D-2D4A-427C-8E50-0CB77D7CD56E}" name="Table2024" displayName="Table2024" ref="B506:G514" totalsRowShown="0" headerRowDxfId="489" dataDxfId="488" headerRowBorderDxfId="486" tableBorderDxfId="487" totalsRowBorderDxfId="485">
  <autoFilter ref="B506:G514" xr:uid="{8C76FB2D-2D4A-427C-8E50-0CB77D7CD56E}"/>
  <tableColumns count="6">
    <tableColumn id="1" xr3:uid="{66130695-B615-44AD-8C0F-1DFCD4B249C0}" name="Centrali" dataDxfId="484"/>
    <tableColumn id="6" xr3:uid="{F9DF25CA-5A07-4D08-8911-9B116F099005}" name="Njesia" dataDxfId="483"/>
    <tableColumn id="2" xr3:uid="{12D43763-C926-44A8-AE27-67AB4E86EF5C}" name="Kapaciteti instaluar MW" dataDxfId="482"/>
    <tableColumn id="3" xr3:uid="{D2DE88F5-E930-45EE-9BBE-8F1433450708}" name="Tensioni" dataDxfId="481"/>
    <tableColumn id="4" xr3:uid="{AAFB72F0-F9F9-4824-9B8E-6EB01E34D667}" name="Vendndodhja" dataDxfId="480"/>
    <tableColumn id="5" xr3:uid="{3E62EBBB-F610-4FF9-B61A-A46D49B143C9}" name="Lloji gjenerimit" dataDxfId="479"/>
  </tableColumns>
  <tableStyleInfo name="TableStyleLight1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C2D2A7B6-9EC2-40FB-94B8-F96EA2AA2BA7}" name="Table21" displayName="Table21" ref="D452:E476" totalsRowShown="0" headerRowDxfId="478" dataDxfId="477" headerRowBorderDxfId="475" tableBorderDxfId="476" totalsRowBorderDxfId="474">
  <autoFilter ref="D452:E476" xr:uid="{C2D2A7B6-9EC2-40FB-94B8-F96EA2AA2BA7}"/>
  <tableColumns count="2">
    <tableColumn id="1" xr3:uid="{F6191C5B-772F-44AE-9ED1-0E1B727A13B4}" name="Ora" dataDxfId="473"/>
    <tableColumn id="2" xr3:uid="{2CA742D1-2A30-4AB5-B17D-873B3461131D}" name="Skedulimi MW" dataDxfId="472"/>
  </tableColumns>
  <tableStyleInfo name="TableStyleLight1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89BFBAFB-21CD-4F7F-8583-D1E28651FD46}" name="Table20" displayName="Table20" ref="C402:G447" totalsRowShown="0" headerRowDxfId="471" dataDxfId="470" headerRowBorderDxfId="468" tableBorderDxfId="469" totalsRowBorderDxfId="467">
  <autoFilter ref="C402:G447" xr:uid="{89BFBAFB-21CD-4F7F-8583-D1E28651FD46}"/>
  <tableColumns count="5">
    <tableColumn id="1" xr3:uid="{207ABF68-6C89-4553-ACDC-11A832D9934B}" name="Centrali" dataDxfId="466"/>
    <tableColumn id="2" xr3:uid="{F05FB699-3F9B-4A46-83BB-8CBCF29B1BA5}" name="Kapaciteti instaluar MW" dataDxfId="465"/>
    <tableColumn id="3" xr3:uid="{7D816E89-34EB-4289-A1E0-C1141A4F72A9}" name="Tensioni" dataDxfId="464"/>
    <tableColumn id="5" xr3:uid="{E9AE2255-D330-41D4-A658-8F99EAF53FBB}" name="Lloji gjenerimit" dataDxfId="463"/>
    <tableColumn id="4" xr3:uid="{F1201A2A-6BAD-497C-B2EB-69644A61006D}" name="Zona e ofertimit" dataDxfId="462"/>
  </tableColumns>
  <tableStyleInfo name="TableStyleLight1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1A5EC93F-A152-4FDC-A53C-C664B20DFB01}" name="Table1417181920" displayName="Table1417181920" ref="C345:E351" totalsRowShown="0" headerRowDxfId="461" dataDxfId="460" headerRowBorderDxfId="458" tableBorderDxfId="459" totalsRowBorderDxfId="457">
  <autoFilter ref="C345:E351" xr:uid="{1A5EC93F-A152-4FDC-A53C-C664B20DFB01}"/>
  <tableColumns count="3">
    <tableColumn id="1" xr3:uid="{309AC584-1F90-41FE-88FA-1756754A8C82}" name="Zona 1" dataDxfId="456"/>
    <tableColumn id="2" xr3:uid="{FD093A1D-510E-41FB-A1FC-CFD31A8D4D4B}" name="Zona 2" dataDxfId="455"/>
    <tableColumn id="3" xr3:uid="{A676EACF-3374-4F1A-8504-5C20C6E48EA9}" name="NTC(MW)" dataDxfId="454"/>
  </tableColumns>
  <tableStyleInfo name="TableStyleLight1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EA7F348F-C496-4414-B014-9EAB7A7FAAB8}" name="Table14171819" displayName="Table14171819" ref="C331:E337" totalsRowShown="0" headerRowDxfId="453" dataDxfId="452" headerRowBorderDxfId="450" tableBorderDxfId="451" totalsRowBorderDxfId="449">
  <autoFilter ref="C331:E337" xr:uid="{EA7F348F-C496-4414-B014-9EAB7A7FAAB8}"/>
  <tableColumns count="3">
    <tableColumn id="1" xr3:uid="{CCE425E8-58EB-4410-9ED0-9E7B7B654011}" name="Zona 1" dataDxfId="448"/>
    <tableColumn id="2" xr3:uid="{EA092B37-5CF8-4934-B026-8BFD488F826D}" name="Zona 2" dataDxfId="447"/>
    <tableColumn id="3" xr3:uid="{C5B1D3E1-A108-4E73-9E3B-5E2E008EF260}" name="NTC(MW)" dataDxfId="446"/>
  </tableColumns>
  <tableStyleInfo name="TableStyleLight1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D4235B4E-9219-4C1F-A7C5-4970F61B66F6}" name="Table141718" displayName="Table141718" ref="C321:E327" totalsRowShown="0" headerRowDxfId="445" dataDxfId="444" headerRowBorderDxfId="442" tableBorderDxfId="443" totalsRowBorderDxfId="441">
  <autoFilter ref="C321:E327" xr:uid="{D4235B4E-9219-4C1F-A7C5-4970F61B66F6}"/>
  <tableColumns count="3">
    <tableColumn id="1" xr3:uid="{DB5F5FCF-DDB0-48F0-B608-27692A91A83C}" name="Zona 1" dataDxfId="440"/>
    <tableColumn id="2" xr3:uid="{D3026E1D-C255-45A7-A8D8-965739ADA03C}" name="Zona 2" dataDxfId="439"/>
    <tableColumn id="3" xr3:uid="{032D4EC6-DDF1-4C64-AB6B-16745D1B7B8D}" name="NTC(MW)" dataDxfId="438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3267789-AD5F-4C3D-8963-580DBAECD449}" name="Table37" displayName="Table37" ref="A520:I544" totalsRowShown="0" headerRowDxfId="620" headerRowBorderDxfId="618" tableBorderDxfId="619" totalsRowBorderDxfId="617">
  <tableColumns count="9">
    <tableColumn id="1" xr3:uid="{749BEA0C-0B60-42CE-B570-8BE4A06B4353}" name="Ora" dataDxfId="616"/>
    <tableColumn id="2" xr3:uid="{E72C4689-7EC3-4A24-BE2A-73B575D7BB53}" name="Fierze 1" dataDxfId="615"/>
    <tableColumn id="3" xr3:uid="{95E682E7-3231-42DD-9525-265FCBB4DA37}" name="Fierze 2" dataDxfId="614"/>
    <tableColumn id="4" xr3:uid="{D2C04260-2820-4AED-AABF-1DC85F71E331}" name="Fierze 3" dataDxfId="613"/>
    <tableColumn id="5" xr3:uid="{D3FBAA03-42A6-42AC-AD94-4C62E4B388C8}" name="Fierze 4" dataDxfId="612"/>
    <tableColumn id="6" xr3:uid="{D3772BD0-899D-40E4-8718-5C35497EBF2E}" name="Koman 1" dataDxfId="611"/>
    <tableColumn id="7" xr3:uid="{1E029650-BA82-4C72-A8EF-7C621B9B2A5C}" name="Koman 2" dataDxfId="610"/>
    <tableColumn id="8" xr3:uid="{2C7C7C8A-84AB-42FB-BE34-FF46347FCECB}" name="Koman 3" dataDxfId="609"/>
    <tableColumn id="9" xr3:uid="{60FDF2C5-BA76-45AC-BC53-74D13F2F8901}" name="Koman 4" dataDxfId="608"/>
  </tableColumns>
  <tableStyleInfo name="TableStyleLight1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13844253-FB39-424C-B76A-1C6619C8F2B9}" name="Table1417" displayName="Table1417" ref="C300:E306" totalsRowShown="0" headerRowDxfId="437" dataDxfId="436" headerRowBorderDxfId="434" tableBorderDxfId="435" totalsRowBorderDxfId="433">
  <autoFilter ref="C300:E306" xr:uid="{13844253-FB39-424C-B76A-1C6619C8F2B9}"/>
  <tableColumns count="3">
    <tableColumn id="1" xr3:uid="{6576E5DA-0465-4BB3-8BC9-80592D46BDA0}" name="Zona 1" dataDxfId="432"/>
    <tableColumn id="2" xr3:uid="{A57A5338-1764-4BEF-BD42-E6F72CA1D0DF}" name="Zona 2" dataDxfId="431"/>
    <tableColumn id="3" xr3:uid="{133FE361-A559-4FF1-BCF6-4ABE4B8370F6}" name="NTC(MW)" dataDxfId="430"/>
  </tableColumns>
  <tableStyleInfo name="TableStyleLight1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40D8BA5F-1E40-45B1-984D-684236367997}" name="Table1316" displayName="Table1316" ref="C290:E296" totalsRowShown="0" headerRowDxfId="429" dataDxfId="428" headerRowBorderDxfId="426" tableBorderDxfId="427" totalsRowBorderDxfId="425">
  <tableColumns count="3">
    <tableColumn id="1" xr3:uid="{4F3946F7-D1A6-48E7-8790-657419ADD71F}" name="Zona 1" dataDxfId="424"/>
    <tableColumn id="2" xr3:uid="{F5C967D8-E4FB-49FB-B997-51DEE0F824D3}" name="Zona 2" dataDxfId="423"/>
    <tableColumn id="3" xr3:uid="{1D94D69A-2A46-4C15-9422-B1324DC1717E}" name="NTC(MW) " dataDxfId="422"/>
  </tableColumns>
  <tableStyleInfo name="TableStyleLight1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97881A94-0E74-49B1-9733-5F02CBC59989}" name="Table14" displayName="Table14" ref="C270:E276" totalsRowShown="0" headerRowDxfId="421" dataDxfId="420" headerRowBorderDxfId="418" tableBorderDxfId="419" totalsRowBorderDxfId="417">
  <autoFilter ref="C270:E276" xr:uid="{97881A94-0E74-49B1-9733-5F02CBC59989}"/>
  <tableColumns count="3">
    <tableColumn id="1" xr3:uid="{9A91DE2D-3632-4819-B416-74FDF04C0807}" name="Zona 1" dataDxfId="416"/>
    <tableColumn id="2" xr3:uid="{C89491E9-3B92-4049-81BF-48B6C921BBC0}" name="Zona 2" dataDxfId="415"/>
    <tableColumn id="3" xr3:uid="{B8D2F162-5FEF-4878-8425-2D8141ABB85D}" name="NTC(MW)" dataDxfId="414"/>
  </tableColumns>
  <tableStyleInfo name="TableStyleLight1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A3993DDA-CDAB-4A4A-9687-681096BC4B1A}" name="Table13" displayName="Table13" ref="C260:E266" totalsRowShown="0" headerRowDxfId="413" dataDxfId="412" headerRowBorderDxfId="410" tableBorderDxfId="411" totalsRowBorderDxfId="409">
  <tableColumns count="3">
    <tableColumn id="1" xr3:uid="{2AA677DB-D00E-4AF4-AAAB-1D95A794FBCD}" name="Zona 1" dataDxfId="408"/>
    <tableColumn id="2" xr3:uid="{F4878A43-2C59-402F-9467-D3F8C6B41983}" name="Zona 2" dataDxfId="407"/>
    <tableColumn id="3" xr3:uid="{FF9893DF-DDCC-4B6D-B6E9-FDB61C9890AE}" name="NTC(MW) " dataDxfId="406"/>
  </tableColumns>
  <tableStyleInfo name="TableStyleLight1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94C04B8F-405A-4F70-97BC-1BBBBC1AB1B0}" name="Table9111213" displayName="Table9111213" ref="B255:G256" totalsRowShown="0" headerRowDxfId="405" dataDxfId="404" headerRowBorderDxfId="402" tableBorderDxfId="403" totalsRowBorderDxfId="401">
  <autoFilter ref="B255:G256" xr:uid="{94C04B8F-405A-4F70-97BC-1BBBBC1AB1B0}"/>
  <tableColumns count="6">
    <tableColumn id="1" xr3:uid="{20D891CF-F6A4-480F-841A-C7A7FE040708}" name="Elementi" dataDxfId="400"/>
    <tableColumn id="2" xr3:uid="{9F0AE497-3749-414D-91B9-A01465D5A288}" name="Vendndodhja" dataDxfId="399"/>
    <tableColumn id="3" xr3:uid="{1DD90A7D-12B4-4992-A1CD-5441BEA5C806}" name="Kapaciteti I instaluar(MWh)" dataDxfId="398"/>
    <tableColumn id="4" xr3:uid="{589AC822-3D75-41D3-A1FA-5597F0E7E9B1}" name="Lloji gjenerimit" dataDxfId="397"/>
    <tableColumn id="5" xr3:uid="{4169F59B-08B4-46BE-9108-D3B283C0308A}" name="Arsyeja" dataDxfId="396"/>
    <tableColumn id="6" xr3:uid="{ADDD117D-90F0-4355-92C0-D86DB6B08928}" name="Periudha" dataDxfId="395"/>
  </tableColumns>
  <tableStyleInfo name="TableStyleLight1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9A68E644-CE11-4030-8183-AE77E3CDD02C}" name="Table91112" displayName="Table91112" ref="B247:G251" totalsRowShown="0" headerRowDxfId="394" dataDxfId="393" headerRowBorderDxfId="391" tableBorderDxfId="392" totalsRowBorderDxfId="390">
  <autoFilter ref="B247:G251" xr:uid="{9A68E644-CE11-4030-8183-AE77E3CDD02C}"/>
  <tableColumns count="6">
    <tableColumn id="1" xr3:uid="{D27DCBA3-BFBD-493F-9D88-9AE66E79D0CC}" name="Elementi" dataDxfId="389"/>
    <tableColumn id="2" xr3:uid="{1809D2E7-70B5-4F99-8BCD-C8B13EDE9AA8}" name="Vendndodhja" dataDxfId="388"/>
    <tableColumn id="3" xr3:uid="{A5722866-EF39-49FD-B85A-DDB812715A9F}" name="Kapaciteti I instaluar(MWh)" dataDxfId="387"/>
    <tableColumn id="4" xr3:uid="{72284B3E-F6A5-41B0-8FB1-C6A46E1F4FF2}" name="Lloji gjenerimit" dataDxfId="386"/>
    <tableColumn id="5" xr3:uid="{7E41F868-2C2F-4CD8-AB2F-01D7376F1791}" name="Arsyeja" dataDxfId="385"/>
    <tableColumn id="6" xr3:uid="{B98F6680-5474-4B70-A59B-B3C9092A12AF}" name="Periudha" dataDxfId="384"/>
  </tableColumns>
  <tableStyleInfo name="TableStyleLight1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61E46140-4BD1-45F5-969A-85011F3A3A0A}" name="Table911" displayName="Table911" ref="B242:G243" totalsRowShown="0" headerRowDxfId="383" dataDxfId="382" headerRowBorderDxfId="380" tableBorderDxfId="381" totalsRowBorderDxfId="379">
  <autoFilter ref="B242:G243" xr:uid="{61E46140-4BD1-45F5-969A-85011F3A3A0A}"/>
  <tableColumns count="6">
    <tableColumn id="1" xr3:uid="{83EDD3D9-7543-4ADB-936E-BEE01A700B5A}" name="Elementi" dataDxfId="378"/>
    <tableColumn id="2" xr3:uid="{FA7C681F-2AE7-4DD6-B71B-1FFD850B1F5E}" name="Vendndodhja" dataDxfId="377"/>
    <tableColumn id="3" xr3:uid="{CB58236E-23DB-4C97-B1AB-6F8D0BA912CF}" name="Kapaciteti I instaluar(MWh)" dataDxfId="376"/>
    <tableColumn id="4" xr3:uid="{B95E2868-03D9-4D37-8E87-38180189A4CD}" name="Lloji gjenerimit" dataDxfId="375"/>
    <tableColumn id="5" xr3:uid="{64DF39E9-FEAF-42E7-A9A9-AE45866C59C8}" name="Arsyeja" dataDxfId="374"/>
    <tableColumn id="6" xr3:uid="{511899F2-73FB-4CF4-BB2A-DFFC0918D73E}" name="Periudha" dataDxfId="373"/>
  </tableColumns>
  <tableStyleInfo name="TableStyleLight1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6AD8344A-75D7-4E99-A9F5-1B0DAED83E6C}" name="Table9" displayName="Table9" ref="B237:G238" totalsRowShown="0" headerRowDxfId="372" dataDxfId="371" headerRowBorderDxfId="369" tableBorderDxfId="370" totalsRowBorderDxfId="368">
  <autoFilter ref="B237:G238" xr:uid="{6AD8344A-75D7-4E99-A9F5-1B0DAED83E6C}"/>
  <tableColumns count="6">
    <tableColumn id="1" xr3:uid="{F05433ED-2727-42D3-BCA8-B554E24253AF}" name="Elementi" dataDxfId="367"/>
    <tableColumn id="2" xr3:uid="{23493C36-48C6-4585-AD10-A85254EF870D}" name="Vendndodhja" dataDxfId="366"/>
    <tableColumn id="3" xr3:uid="{3DC31CE1-7482-4275-9411-AF67B8B738D8}" name="Kapaciteti I instaluar(MWh)" dataDxfId="365"/>
    <tableColumn id="4" xr3:uid="{3EDB6DC6-BB5A-47C7-BC9C-D521BB337773}" name="Lloji gjenerimit" dataDxfId="364"/>
    <tableColumn id="5" xr3:uid="{0947A775-4FA5-4A7E-8F7F-E49DF83103BB}" name="Arsyeja" dataDxfId="363"/>
    <tableColumn id="6" xr3:uid="{8378FBCC-C6C3-4AE8-817E-B7177DD8248B}" name="Periudha" dataDxfId="362"/>
  </tableColumns>
  <tableStyleInfo name="TableStyleLight1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689FCBC8-0D07-4E3A-A10F-CC5E7CD401D0}" name="Table79" displayName="Table79" ref="B228:G229" totalsRowShown="0" headerRowDxfId="361" dataDxfId="360" headerRowBorderDxfId="358" tableBorderDxfId="359" totalsRowBorderDxfId="357">
  <autoFilter ref="B228:G229" xr:uid="{689FCBC8-0D07-4E3A-A10F-CC5E7CD401D0}"/>
  <tableColumns count="6">
    <tableColumn id="1" xr3:uid="{5F5FF8A4-8708-4BA8-A0DC-79509B9E8D9C}" name="Elementi" dataDxfId="356"/>
    <tableColumn id="2" xr3:uid="{F6A17014-F8D8-4BD9-B385-7997F5A97FB8}" name="Fillimi" dataDxfId="355"/>
    <tableColumn id="3" xr3:uid="{A0295954-7AF0-4487-BC4D-691563E77A0B}" name="Perfundimi" dataDxfId="354"/>
    <tableColumn id="4" xr3:uid="{3020E6AC-52BC-4E44-8C0D-31DA7ACDA3FF}" name="Vendndoshja" dataDxfId="353"/>
    <tableColumn id="5" xr3:uid="{CA821FB3-DD5B-4CA1-A695-9A2B0C4B65FB}" name="Impakti ne kapacitetin kufitar" dataDxfId="352"/>
    <tableColumn id="6" xr3:uid="{647FBE5A-95BB-4A10-916D-C3DFC9907C10}" name="Arsyeja" dataDxfId="351"/>
  </tableColumns>
  <tableStyleInfo name="TableStyleLight1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428613DA-A2BF-421E-A339-561C0D117D5A}" name="Table7" displayName="Table7" ref="B215:G222" totalsRowShown="0" headerRowDxfId="350" dataDxfId="349" headerRowBorderDxfId="347" tableBorderDxfId="348" totalsRowBorderDxfId="346" dataCellStyle="Normal">
  <autoFilter ref="B215:G222" xr:uid="{428613DA-A2BF-421E-A339-561C0D117D5A}"/>
  <tableColumns count="6">
    <tableColumn id="1" xr3:uid="{B6549C88-93A4-4DC2-B3C9-5DAAB0647FE8}" name="Elementi" dataDxfId="345" dataCellStyle="Normal"/>
    <tableColumn id="2" xr3:uid="{CA8F6159-8A9A-4712-9AE5-5E63F3C4905F}" name="Fillimi" dataDxfId="344" dataCellStyle="Normal"/>
    <tableColumn id="3" xr3:uid="{147591C8-B74B-476A-AC2A-340487E2922C}" name="Perfundimi" dataDxfId="343" dataCellStyle="Normal"/>
    <tableColumn id="4" xr3:uid="{A884F6AC-0209-42AC-AA26-10219C7D1375}" name="Vendndodhja" dataDxfId="342" dataCellStyle="Normal"/>
    <tableColumn id="5" xr3:uid="{F486F11A-48A0-4082-B486-4541C300FD9D}" name="Impakti ne kapacitetin kufitar" dataDxfId="341" dataCellStyle="Normal"/>
    <tableColumn id="6" xr3:uid="{73BC25A1-D269-4EA5-A926-F1E00B4EE3F4}" name="Arsyeja" dataDxfId="340" dataCellStyle="Normal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B872C89-8BF5-4772-A540-7AEDBEF9A3FA}" name="Table36" displayName="Table36" ref="A357:G381" totalsRowShown="0" headerRowDxfId="607" dataDxfId="606" headerRowBorderDxfId="604" tableBorderDxfId="605" totalsRowBorderDxfId="603" headerRowCellStyle="Normal" dataCellStyle="Normal">
  <tableColumns count="7">
    <tableColumn id="1" xr3:uid="{7B3B2EF6-A60A-4ABC-A2CD-6FCE1C83A479}" name="Ora" dataDxfId="602" dataCellStyle="Normal"/>
    <tableColumn id="2" xr3:uid="{00EE085E-7C16-4051-B0FB-67A84C0EC14E}" name=" Bistrice-Myrtos" dataDxfId="601" dataCellStyle="Normal"/>
    <tableColumn id="3" xr3:uid="{2B4EA5C1-97F2-4E07-8366-DF22126FFB80}" name=" FIERZE-PRIZREN" dataDxfId="600" dataCellStyle="Normal"/>
    <tableColumn id="4" xr3:uid="{5F358C22-0EA6-465D-A872-00EBF8127A08}" name="KOPLIK-PODGORICA" dataDxfId="599" dataCellStyle="Normal"/>
    <tableColumn id="5" xr3:uid="{003A6C54-F572-4745-9FC0-9255876C4A7A}" name="KOMAN-KOSOVA" dataDxfId="598" dataCellStyle="Normal"/>
    <tableColumn id="6" xr3:uid="{F5093735-D395-4C14-BAD5-D1E0345AD185}" name="TIRANA2-PODGORICE" dataDxfId="597" dataCellStyle="Normal"/>
    <tableColumn id="7" xr3:uid="{291D2EA5-9B91-4A74-AD4F-D743095F2CBC}" name="ZEMBLAK-KARDIA" dataDxfId="596" dataCellStyle="Normal"/>
  </tableColumns>
  <tableStyleInfo name="TableStyleLight1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D3DAA683-7493-4026-A0BB-D4BBDFD64953}" name="Table4" displayName="Table4" ref="C71:E123" totalsRowShown="0" headerRowDxfId="339" dataDxfId="338" headerRowBorderDxfId="336" tableBorderDxfId="337" totalsRowBorderDxfId="335">
  <autoFilter ref="C71:E123" xr:uid="{D3DAA683-7493-4026-A0BB-D4BBDFD64953}"/>
  <tableColumns count="3">
    <tableColumn id="1" xr3:uid="{06B9CE70-BCB4-4F09-8D6A-1FFD50E05906}" name="Java" dataDxfId="334"/>
    <tableColumn id="2" xr3:uid="{9276E91B-2C41-4C84-9EC0-42762900686D}" name="Min (MW)" dataDxfId="333"/>
    <tableColumn id="3" xr3:uid="{BD8506B2-9A3E-4260-8603-E31690043274}" name="Max (MW)" dataDxfId="332"/>
  </tableColumns>
  <tableStyleInfo name="TableStyleLight1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32D00403-B5E2-4BE5-B481-9E705A965D06}" name="Table3" displayName="Table3" ref="C41:G43" headerRowCount="0" totalsRowShown="0" headerRowDxfId="331" dataDxfId="330" headerRowBorderDxfId="328" tableBorderDxfId="329" totalsRowBorderDxfId="327">
  <tableColumns count="5">
    <tableColumn id="1" xr3:uid="{A478F45C-6870-462B-9BAF-E5004F946B57}" name="Java" headerRowDxfId="326" dataDxfId="325"/>
    <tableColumn id="2" xr3:uid="{49990CFE-4165-467C-A1A7-E18F63D525FD}" name="0" headerRowDxfId="324" dataDxfId="323"/>
    <tableColumn id="3" xr3:uid="{5F6B445A-326F-498A-9E13-B5C3FB0A2973}" name="Java 43" headerRowDxfId="322" dataDxfId="321"/>
    <tableColumn id="4" xr3:uid="{AC9D8FB7-DF08-4E0F-A948-F98FF4ABADB5}" name="Java 44" headerRowDxfId="320" dataDxfId="319"/>
    <tableColumn id="5" xr3:uid="{55247B9B-62DB-4595-BD96-3220F551D266}" name="Java 45" headerRowDxfId="318" dataDxfId="317"/>
  </tableColumns>
  <tableStyleInfo name="TableStyleLight1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F972389D-56C2-4238-A5A9-5EC97B1DA558}" name="Table33163" displayName="Table33163" ref="C18:G20" headerRowCount="0" totalsRowShown="0" headerRowDxfId="316" dataDxfId="315" headerRowBorderDxfId="313" tableBorderDxfId="314" totalsRowBorderDxfId="312">
  <tableColumns count="5">
    <tableColumn id="1" xr3:uid="{47B5E0CD-826D-4BCA-B2DE-45E1E9AE9A4C}" name="Java" headerRowDxfId="311" dataDxfId="310"/>
    <tableColumn id="2" xr3:uid="{A292E7C0-C5DA-4E71-ABCC-440B2FCA1CAD}" name="0" headerRowDxfId="309" dataDxfId="308">
      <calculatedColumnFormula>'[3]Publikime AL'!D41</calculatedColumnFormula>
    </tableColumn>
    <tableColumn id="3" xr3:uid="{1B7DA583-0662-4D52-BCB7-CEB21A4B835C}" name="Java 43" headerRowDxfId="307" dataDxfId="306">
      <calculatedColumnFormula>'[3]Publikime AL'!E41</calculatedColumnFormula>
    </tableColumn>
    <tableColumn id="4" xr3:uid="{DBE76B6A-5E76-40B9-BC8A-1DF4F827CF54}" name="Java 44" headerRowDxfId="305" dataDxfId="304">
      <calculatedColumnFormula>'[3]Publikime AL'!F41</calculatedColumnFormula>
    </tableColumn>
    <tableColumn id="5" xr3:uid="{2D5C00D9-45EE-4472-8895-AC3F5A8A8F2A}" name="Java 45" headerRowDxfId="303" dataDxfId="302">
      <calculatedColumnFormula>'[3]Publikime AL'!G41</calculatedColumnFormula>
    </tableColumn>
  </tableColumns>
  <tableStyleInfo name="TableStyleLight1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7BDB6F04-05E5-45DC-80B2-88BDF9A41B2E}" name="Table43364" displayName="Table43364" ref="C25:E77" totalsRowShown="0" headerRowDxfId="301" dataDxfId="300" headerRowBorderDxfId="298" tableBorderDxfId="299" totalsRowBorderDxfId="297">
  <autoFilter ref="C25:E77" xr:uid="{7BDB6F04-05E5-45DC-80B2-88BDF9A41B2E}"/>
  <tableColumns count="3">
    <tableColumn id="1" xr3:uid="{E0AA69BC-F798-4005-939F-F7E04652265C}" name="Week" dataDxfId="296">
      <calculatedColumnFormula>C25+1</calculatedColumnFormula>
    </tableColumn>
    <tableColumn id="2" xr3:uid="{2DA41282-93B0-407C-BBEA-F6F207F9842D}" name="Min (MW)" dataDxfId="295">
      <calculatedColumnFormula>'[2]Publikime AL'!D72</calculatedColumnFormula>
    </tableColumn>
    <tableColumn id="3" xr3:uid="{B8B894F6-CBF6-42E2-8BEC-ECDB62FE2871}" name="Max (MW)" dataDxfId="294">
      <calculatedColumnFormula>'[2]Publikime AL'!E72</calculatedColumnFormula>
    </tableColumn>
  </tableColumns>
  <tableStyleInfo name="TableStyleLight1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ED4031AB-6D44-44D2-8D61-D036C05ED8C8}" name="Table73465" displayName="Table73465" ref="B112:G119" totalsRowShown="0" headerRowDxfId="293" headerRowBorderDxfId="291" tableBorderDxfId="292" totalsRowBorderDxfId="290">
  <autoFilter ref="B112:G119" xr:uid="{ED4031AB-6D44-44D2-8D61-D036C05ED8C8}"/>
  <tableColumns count="6">
    <tableColumn id="1" xr3:uid="{B1C50E1D-618E-4C93-86EE-0243FF6E05FB}" name="0" dataDxfId="289"/>
    <tableColumn id="2" xr3:uid="{43729B66-E577-4B68-975D-3E0F8543DB79}" name="Start" dataDxfId="288"/>
    <tableColumn id="3" xr3:uid="{C3ACDBFD-0AB3-4C1D-B60C-C4AC46FD6645}" name="End" dataDxfId="287"/>
    <tableColumn id="4" xr3:uid="{BBDBA463-1786-419C-A8B3-FC3395038088}" name="Location" dataDxfId="286"/>
    <tableColumn id="5" xr3:uid="{17FDF0D2-79DC-49CF-80C2-D2AC465190A4}" name="NTC impact" dataDxfId="285"/>
    <tableColumn id="6" xr3:uid="{C573C26E-BF5B-4349-AADC-7A7496069D83}" name="Reason" dataDxfId="284"/>
  </tableColumns>
  <tableStyleInfo name="TableStyleLight1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7840A1E6-5C8E-4AA0-8B9D-625E6F9949AD}" name="Table793566" displayName="Table793566" ref="B125:G126" totalsRowShown="0" headerRowDxfId="283" dataDxfId="282" headerRowBorderDxfId="280" tableBorderDxfId="281" totalsRowBorderDxfId="279">
  <autoFilter ref="B125:G126" xr:uid="{7840A1E6-5C8E-4AA0-8B9D-625E6F9949AD}"/>
  <tableColumns count="6">
    <tableColumn id="1" xr3:uid="{D70A830B-3E79-4FD3-8246-803547BB0E3F}" name="Element" dataDxfId="278">
      <calculatedColumnFormula>[2]!Table79[Elementi]</calculatedColumnFormula>
    </tableColumn>
    <tableColumn id="2" xr3:uid="{F64AA106-3DE6-4C5D-9ACC-5DC20B7B515A}" name="Start" dataDxfId="277">
      <calculatedColumnFormula>[2]!Table79[Fillimi]</calculatedColumnFormula>
    </tableColumn>
    <tableColumn id="3" xr3:uid="{09F362B7-08A7-4696-88BB-D1B1A10231A3}" name="End" dataDxfId="276">
      <calculatedColumnFormula>[2]!Table79[Perfundimi]</calculatedColumnFormula>
    </tableColumn>
    <tableColumn id="4" xr3:uid="{EC1B3B1F-9BD2-49C3-949B-BACD1D460C65}" name="Location" dataDxfId="275">
      <calculatedColumnFormula>[2]!Table79[Vendndoshja]</calculatedColumnFormula>
    </tableColumn>
    <tableColumn id="5" xr3:uid="{538589D4-5F4F-4AF3-BD71-2B50E9185C82}" name="NTC impact" dataDxfId="274">
      <calculatedColumnFormula>[2]!Table79[Impakti ne kapacitetin kufitar]</calculatedColumnFormula>
    </tableColumn>
    <tableColumn id="6" xr3:uid="{B6508B54-E5EF-47EF-B701-FD29674FD71F}" name="Reason" dataDxfId="273">
      <calculatedColumnFormula>[2]!Table79[Arsyeja]</calculatedColumnFormula>
    </tableColumn>
  </tableColumns>
  <tableStyleInfo name="TableStyleLight1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DB0607A9-47BE-46FA-AE93-5993059BE8ED}" name="Table93667" displayName="Table93667" ref="B134:G135" totalsRowShown="0" headerRowDxfId="272" dataDxfId="271" headerRowBorderDxfId="269" tableBorderDxfId="270" totalsRowBorderDxfId="268">
  <autoFilter ref="B134:G135" xr:uid="{DB0607A9-47BE-46FA-AE93-5993059BE8ED}"/>
  <tableColumns count="6">
    <tableColumn id="1" xr3:uid="{1677CBA2-BA55-410C-A5C1-D3F2354B20A6}" name="Element" dataDxfId="267">
      <calculatedColumnFormula>[2]!Table9[Elementi]</calculatedColumnFormula>
    </tableColumn>
    <tableColumn id="2" xr3:uid="{12E1EC4B-C369-4601-BBCE-A437BE363E30}" name="Location" dataDxfId="266">
      <calculatedColumnFormula>[2]!Table9[Vendndodhja]</calculatedColumnFormula>
    </tableColumn>
    <tableColumn id="3" xr3:uid="{EA49225E-A03C-4BDF-9FF8-8C2B6B2B33ED}" name="Installed capacity (MWh)" dataDxfId="265">
      <calculatedColumnFormula>[2]!Table9[Kapaciteti I instaluar(MWh)]</calculatedColumnFormula>
    </tableColumn>
    <tableColumn id="4" xr3:uid="{77187843-CD10-472E-A52E-AF7F783C131C}" name="Generation Type" dataDxfId="264">
      <calculatedColumnFormula>[2]!Table9[Lloji gjenerimit]</calculatedColumnFormula>
    </tableColumn>
    <tableColumn id="5" xr3:uid="{696E04A4-3A5A-4507-9C89-4B5123E40BA2}" name="Reason" dataDxfId="263">
      <calculatedColumnFormula>[2]!Table9[Arsyeja]</calculatedColumnFormula>
    </tableColumn>
    <tableColumn id="6" xr3:uid="{B1054091-6616-4A01-8956-23E6F6099970}" name="Period" dataDxfId="262">
      <calculatedColumnFormula>[2]!Table9[Periudha]</calculatedColumnFormula>
    </tableColumn>
  </tableColumns>
  <tableStyleInfo name="TableStyleLight1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9B1689C1-9D41-4813-8FE4-7956D364C6FF}" name="Table9113768" displayName="Table9113768" ref="B139:G140" totalsRowShown="0" headerRowDxfId="261" dataDxfId="260" headerRowBorderDxfId="258" tableBorderDxfId="259" totalsRowBorderDxfId="257">
  <autoFilter ref="B139:G140" xr:uid="{9B1689C1-9D41-4813-8FE4-7956D364C6FF}"/>
  <tableColumns count="6">
    <tableColumn id="1" xr3:uid="{D37912D1-219D-4FF0-9965-D5475B2943B3}" name="Elementi" dataDxfId="256">
      <calculatedColumnFormula>[2]!Table911[Elementi]</calculatedColumnFormula>
    </tableColumn>
    <tableColumn id="2" xr3:uid="{9AD0F3F8-CC9E-4665-8B9E-1107DBD48E80}" name="Vendndodhja" dataDxfId="255">
      <calculatedColumnFormula>[2]!Table911[Vendndodhja]</calculatedColumnFormula>
    </tableColumn>
    <tableColumn id="3" xr3:uid="{C9220A96-DA77-49B1-82BD-0E32A8174739}" name="Kapaciteti I instaluar(MWh)" dataDxfId="254">
      <calculatedColumnFormula>[2]!Table911[Kapaciteti I instaluar(MWh)]</calculatedColumnFormula>
    </tableColumn>
    <tableColumn id="4" xr3:uid="{03E68057-BDB7-4A8C-8830-886172619E96}" name="Lloji gjenerimit" dataDxfId="253">
      <calculatedColumnFormula>[2]!Table911[Lloji gjenerimit]</calculatedColumnFormula>
    </tableColumn>
    <tableColumn id="5" xr3:uid="{B9C87B0D-254E-453B-B6C1-5CCDF2A080B6}" name="Arsyeja" dataDxfId="252">
      <calculatedColumnFormula>[2]!Table911[Arsyeja]</calculatedColumnFormula>
    </tableColumn>
    <tableColumn id="6" xr3:uid="{D2A520D9-76C2-4B83-88EA-875776D0CA42}" name="Periudha" dataDxfId="251">
      <calculatedColumnFormula>[2]!Table911[Periudha]</calculatedColumnFormula>
    </tableColumn>
  </tableColumns>
  <tableStyleInfo name="TableStyleLight1"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59B7A7CF-16D1-48E9-AF56-74FF351B44BA}" name="Table911123869" displayName="Table911123869" ref="B144:G148" totalsRowShown="0" headerRowDxfId="250" dataDxfId="249" headerRowBorderDxfId="247" tableBorderDxfId="248" totalsRowBorderDxfId="246">
  <autoFilter ref="B144:G148" xr:uid="{59B7A7CF-16D1-48E9-AF56-74FF351B44BA}"/>
  <tableColumns count="6">
    <tableColumn id="1" xr3:uid="{A4161EE4-B48D-4C92-8708-7F366781E645}" name="Element" dataDxfId="245"/>
    <tableColumn id="2" xr3:uid="{C7E57C4C-125C-48B9-9649-4CDD8124BA13}" name="Location" dataDxfId="244"/>
    <tableColumn id="3" xr3:uid="{C0B6E8BC-F916-4595-9816-0931B7FE063F}" name="Installed capacity (MWh)" dataDxfId="243"/>
    <tableColumn id="4" xr3:uid="{33148938-5FB4-43EC-8FB8-102022596EEF}" name="Generation Type" dataDxfId="242"/>
    <tableColumn id="5" xr3:uid="{5C0DDE64-20BD-416F-95D1-004A848A4ECB}" name="Reason" dataDxfId="241"/>
    <tableColumn id="6" xr3:uid="{536825AE-04C1-46EB-8427-7476A0D79379}" name="Period" dataDxfId="240"/>
  </tableColumns>
  <tableStyleInfo name="TableStyleLight1"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198F8F29-39E3-4706-A84B-BF0263519835}" name="Table91112133970" displayName="Table91112133970" ref="B152:G153" totalsRowShown="0" headerRowDxfId="239" dataDxfId="238" headerRowBorderDxfId="236" tableBorderDxfId="237" totalsRowBorderDxfId="235">
  <autoFilter ref="B152:G153" xr:uid="{198F8F29-39E3-4706-A84B-BF0263519835}"/>
  <tableColumns count="6">
    <tableColumn id="1" xr3:uid="{D11B9F86-D492-4FBE-AB3D-348BFF6A61F6}" name="Element" dataDxfId="234">
      <calculatedColumnFormula>[2]!Table9111213[Elementi]</calculatedColumnFormula>
    </tableColumn>
    <tableColumn id="2" xr3:uid="{0755E06D-ED83-4930-9014-DE3F07956996}" name="Location" dataDxfId="233">
      <calculatedColumnFormula>[2]!Table9111213[Vendndodhja]</calculatedColumnFormula>
    </tableColumn>
    <tableColumn id="3" xr3:uid="{2D47164E-DC2B-4E6A-89D6-F628EC1920B5}" name="Installed capacity (MWh)" dataDxfId="232">
      <calculatedColumnFormula>[2]!Table9111213[Kapaciteti I instaluar(MWh)]</calculatedColumnFormula>
    </tableColumn>
    <tableColumn id="4" xr3:uid="{5CC34647-1C6F-4BA2-A1E2-939C4206B5C4}" name="Generation Type" dataDxfId="231">
      <calculatedColumnFormula>[2]!Table9111213[Lloji gjenerimit]</calculatedColumnFormula>
    </tableColumn>
    <tableColumn id="5" xr3:uid="{81CED9E1-5CF1-49E0-BFC5-54C8BC17ECB3}" name="Reason" dataDxfId="230">
      <calculatedColumnFormula>[2]!Table9111213[Arsyeja]</calculatedColumnFormula>
    </tableColumn>
    <tableColumn id="6" xr3:uid="{735CFA79-6B2F-4BA9-94F7-47979DCF728B}" name="Period" dataDxfId="229">
      <calculatedColumnFormula>[2]!Table9111213[Periudha]</calculatedColumnFormula>
    </tableColumn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C987A9D-0EAB-4849-BE50-DA72E3BB3622}" name="Table141731" displayName="Table141731" ref="C310:E316" totalsRowShown="0" headerRowDxfId="595" dataDxfId="594" headerRowBorderDxfId="592" tableBorderDxfId="593" totalsRowBorderDxfId="591">
  <autoFilter ref="C310:E316" xr:uid="{BC987A9D-0EAB-4849-BE50-DA72E3BB3622}"/>
  <tableColumns count="3">
    <tableColumn id="1" xr3:uid="{7DD2EE30-2FCA-43D9-9302-24CF1AC0D7FD}" name="Zona 1" dataDxfId="590"/>
    <tableColumn id="2" xr3:uid="{9F44183D-325A-41C7-B899-481A96D5353F}" name="Zona 2" dataDxfId="589"/>
    <tableColumn id="3" xr3:uid="{B97D1690-31EB-476E-BAF0-8668E5C82759}" name="NTC(MW)" dataDxfId="588"/>
  </tableColumns>
  <tableStyleInfo name="TableStyleLight1"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AFC3D727-85E9-4715-A6A7-7E8D19A270AB}" name="Table134071" displayName="Table134071" ref="C157:E163" totalsRowShown="0" headerRowDxfId="228" dataDxfId="227" headerRowBorderDxfId="225" tableBorderDxfId="226" totalsRowBorderDxfId="224">
  <autoFilter ref="C157:E163" xr:uid="{AFC3D727-85E9-4715-A6A7-7E8D19A270AB}"/>
  <tableColumns count="3">
    <tableColumn id="1" xr3:uid="{7455CBDD-AD14-4798-8A80-A94F196B1C08}" name="Area 1" dataDxfId="223"/>
    <tableColumn id="2" xr3:uid="{BC599861-4D13-415F-8983-D464ECD71753}" name="Area 2" dataDxfId="222"/>
    <tableColumn id="3" xr3:uid="{2AD35AC1-2196-48B4-A4CD-D4E16CFB61AE}" name="NTC(MW) " dataDxfId="221">
      <calculatedColumnFormula>'[2]Publikime AL'!E261</calculatedColumnFormula>
    </tableColumn>
  </tableColumns>
  <tableStyleInfo name="TableStyleLight1"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0F8D3E55-0C64-48F5-9E12-2E9F8E3E7C7D}" name="Table144172" displayName="Table144172" ref="C167:E173" totalsRowShown="0" headerRowDxfId="220" dataDxfId="219" headerRowBorderDxfId="217" tableBorderDxfId="218" totalsRowBorderDxfId="216">
  <autoFilter ref="C167:E173" xr:uid="{0F8D3E55-0C64-48F5-9E12-2E9F8E3E7C7D}"/>
  <tableColumns count="3">
    <tableColumn id="1" xr3:uid="{7F07AA11-5ABF-4E8F-97E1-131BC7DC3849}" name="Area 1" dataDxfId="215"/>
    <tableColumn id="2" xr3:uid="{F7238330-A5AE-41E7-A4D3-7F7D00DBE85A}" name="Area 2" dataDxfId="214"/>
    <tableColumn id="3" xr3:uid="{99E36782-55C1-4EFB-A4F0-10824563F766}" name="NTC(MW)" dataDxfId="213">
      <calculatedColumnFormula>'[2]Publikime AL'!E271</calculatedColumnFormula>
    </tableColumn>
  </tableColumns>
  <tableStyleInfo name="TableStyleLight1" showFirstColumn="0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00B18791-2983-479F-BEFB-C51A983A76E6}" name="Table13164273" displayName="Table13164273" ref="C187:E193" totalsRowShown="0" headerRowDxfId="212" dataDxfId="211" headerRowBorderDxfId="209" tableBorderDxfId="210" totalsRowBorderDxfId="208">
  <autoFilter ref="C187:E193" xr:uid="{00B18791-2983-479F-BEFB-C51A983A76E6}"/>
  <tableColumns count="3">
    <tableColumn id="1" xr3:uid="{7A7AD49F-5B48-44A9-B2E8-E4CEE29F74DA}" name="Area 1" dataDxfId="207"/>
    <tableColumn id="2" xr3:uid="{A826D572-F712-448C-B40A-F77958A4EBE8}" name="Area 2" dataDxfId="206"/>
    <tableColumn id="3" xr3:uid="{073C86A3-95BA-4608-A332-F0A27C8A9776}" name="NTC(MW) " dataDxfId="205">
      <calculatedColumnFormula>'[2]Publikime AL'!E291</calculatedColumnFormula>
    </tableColumn>
  </tableColumns>
  <tableStyleInfo name="TableStyleLight1" showFirstColumn="0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CB5B184E-17BA-4DDF-86A6-3221F0B4A163}" name="Table14174374" displayName="Table14174374" ref="C197:E203" totalsRowShown="0" headerRowDxfId="204" dataDxfId="203" headerRowBorderDxfId="201" tableBorderDxfId="202" totalsRowBorderDxfId="200">
  <autoFilter ref="C197:E203" xr:uid="{CB5B184E-17BA-4DDF-86A6-3221F0B4A163}"/>
  <tableColumns count="3">
    <tableColumn id="1" xr3:uid="{0EE81B1A-5403-4728-B26E-EC748D68E01B}" name="Area 1" dataDxfId="199"/>
    <tableColumn id="2" xr3:uid="{5667951F-4CD4-4A3C-B1F9-534A00505D77}" name="Area 2" dataDxfId="198"/>
    <tableColumn id="3" xr3:uid="{32A627EE-BE99-46F1-98E1-72F5230DA4F7}" name="NTC(MW)" dataDxfId="197">
      <calculatedColumnFormula>'[2]Publikime AL'!E301</calculatedColumnFormula>
    </tableColumn>
  </tableColumns>
  <tableStyleInfo name="TableStyleLight1" showFirstColumn="0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78E171D7-6867-4C0C-92C2-0932351EA969}" name="Table1417184475" displayName="Table1417184475" ref="C218:E224" totalsRowShown="0" headerRowDxfId="196" dataDxfId="195" headerRowBorderDxfId="193" tableBorderDxfId="194" totalsRowBorderDxfId="192">
  <autoFilter ref="C218:E224" xr:uid="{78E171D7-6867-4C0C-92C2-0932351EA969}"/>
  <tableColumns count="3">
    <tableColumn id="1" xr3:uid="{E1864CCA-827D-4D8B-8B46-3EBB3423D8EC}" name="Area 1" dataDxfId="191"/>
    <tableColumn id="2" xr3:uid="{41A7D11D-E220-492A-B43D-02BDE2BE2225}" name="Area 2" dataDxfId="190"/>
    <tableColumn id="3" xr3:uid="{075F92A0-8FAE-4DFD-88C0-3DD1DE71588F}" name="NTC(MW)" dataDxfId="189">
      <calculatedColumnFormula>'[2]Publikime AL'!E332</calculatedColumnFormula>
    </tableColumn>
  </tableColumns>
  <tableStyleInfo name="TableStyleLight1" showFirstColumn="0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95F68FF8-6FBB-42AB-9BE5-7BB0AC9B75DA}" name="Table141718194676" displayName="Table141718194676" ref="C228:E234" totalsRowShown="0" headerRowDxfId="188" dataDxfId="187" headerRowBorderDxfId="185" tableBorderDxfId="186" totalsRowBorderDxfId="184">
  <autoFilter ref="C228:E234" xr:uid="{95F68FF8-6FBB-42AB-9BE5-7BB0AC9B75DA}"/>
  <tableColumns count="3">
    <tableColumn id="1" xr3:uid="{99B839A1-3296-46A3-A7D2-832718CB3E0E}" name="Area 1" dataDxfId="183"/>
    <tableColumn id="2" xr3:uid="{B21E929E-376B-4CFE-836B-141AFC06FE13}" name="Area 2" dataDxfId="182"/>
    <tableColumn id="3" xr3:uid="{81EE6323-6CD5-4CF5-A7CE-7058C092EC10}" name="NTC(MW)" dataDxfId="181">
      <calculatedColumnFormula>'[2]Publikime AL'!E332</calculatedColumnFormula>
    </tableColumn>
  </tableColumns>
  <tableStyleInfo name="TableStyleLight1" showFirstColumn="0" showLastColumn="0" showRowStripes="1" showColumnStripes="0"/>
</table>
</file>

<file path=xl/tables/table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4C804DF4-ED42-48A1-B839-B2FA5DA0EA2C}" name="Table14171819204777" displayName="Table14171819204777" ref="C242:E248" totalsRowShown="0" headerRowDxfId="180" dataDxfId="179" headerRowBorderDxfId="177" tableBorderDxfId="178" totalsRowBorderDxfId="176">
  <autoFilter ref="C242:E248" xr:uid="{4C804DF4-ED42-48A1-B839-B2FA5DA0EA2C}"/>
  <tableColumns count="3">
    <tableColumn id="1" xr3:uid="{F03CB561-F9A6-47C9-AABE-3DEAA5615592}" name="Area 1" dataDxfId="175"/>
    <tableColumn id="2" xr3:uid="{8D626A05-6BEC-4345-894E-AD8CFC4E972F}" name="Area 2" dataDxfId="174"/>
    <tableColumn id="3" xr3:uid="{D5F7447A-990B-4BC5-AE93-E4B12A25DF4B}" name="NTC(MW)" dataDxfId="173">
      <calculatedColumnFormula>'[3]Publikime AL'!E343</calculatedColumnFormula>
    </tableColumn>
  </tableColumns>
  <tableStyleInfo name="TableStyleLight1" showFirstColumn="0" showLastColumn="0" showRowStripes="1" showColumnStripes="0"/>
</table>
</file>

<file path=xl/tables/table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B79D9EAC-2C87-4FA3-BE58-11B26A1928D0}" name="Table204878" displayName="Table204878" ref="C299:G344" totalsRowShown="0" headerRowDxfId="172" dataDxfId="171" headerRowBorderDxfId="169" tableBorderDxfId="170" totalsRowBorderDxfId="168">
  <autoFilter ref="C299:G344" xr:uid="{B79D9EAC-2C87-4FA3-BE58-11B26A1928D0}"/>
  <tableColumns count="5">
    <tableColumn id="1" xr3:uid="{433F6FA9-DA9E-4154-B213-210586D29ACA}" name="Power Plant" dataDxfId="167"/>
    <tableColumn id="2" xr3:uid="{C14CCFA1-8B95-4722-BD6C-ABD130178103}" name="Installed Capacity" dataDxfId="166"/>
    <tableColumn id="3" xr3:uid="{5FE4E137-0D3E-41BD-BE13-F6908CCF891F}" name="Voltage" dataDxfId="165"/>
    <tableColumn id="5" xr3:uid="{7F7315F3-B47F-408A-91F9-7506BBFB8B6D}" name="Generation type" dataDxfId="164"/>
    <tableColumn id="4" xr3:uid="{F3DBFAD1-174A-414D-9B23-6A49996E9906}" name="Area" dataDxfId="163"/>
  </tableColumns>
  <tableStyleInfo name="TableStyleLight1" showFirstColumn="0" showLastColumn="0" showRowStripes="1" showColumnStripes="0"/>
</table>
</file>

<file path=xl/tables/table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" xr:uid="{E4EAC1BE-586C-4B1A-BFB2-CD1AA0F8645A}" name="Table214979" displayName="Table214979" ref="D349:E373" totalsRowShown="0" headerRowDxfId="162" dataDxfId="161" headerRowBorderDxfId="159" tableBorderDxfId="160" totalsRowBorderDxfId="158">
  <autoFilter ref="D349:E373" xr:uid="{E4EAC1BE-586C-4B1A-BFB2-CD1AA0F8645A}"/>
  <tableColumns count="2">
    <tableColumn id="1" xr3:uid="{F7CA359B-DD37-4A5F-B96B-9B4AE36A8009}" name="Hour" dataDxfId="157"/>
    <tableColumn id="2" xr3:uid="{3096AE3A-C270-4D6D-8724-4F2EDD165B47}" name="Schedule MW" dataDxfId="156">
      <calculatedColumnFormula>'[2]D-1'!E10</calculatedColumnFormula>
    </tableColumn>
  </tableColumns>
  <tableStyleInfo name="TableStyleLight1" showFirstColumn="0" showLastColumn="0" showRowStripes="1" showColumnStripes="0"/>
</table>
</file>

<file path=xl/tables/table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42D0A837-6C22-4C1A-A09F-A9BC6C1CDCFD}" name="Table20245280" displayName="Table20245280" ref="B377:G385" totalsRowShown="0" headerRowDxfId="155" dataDxfId="154" headerRowBorderDxfId="152" tableBorderDxfId="153" totalsRowBorderDxfId="151">
  <autoFilter ref="B377:G385" xr:uid="{42D0A837-6C22-4C1A-A09F-A9BC6C1CDCFD}"/>
  <tableColumns count="6">
    <tableColumn id="1" xr3:uid="{92D37B00-AED4-408A-9B61-553210EFE111}" name="Power Plant" dataDxfId="150"/>
    <tableColumn id="6" xr3:uid="{85F0CBB5-2696-42D8-A0B2-3EEF071E816B}" name="Unit" dataDxfId="149"/>
    <tableColumn id="2" xr3:uid="{74CBB4CE-A606-4774-A9BD-3AEA7B02DEA8}" name="Installed capacity" dataDxfId="148"/>
    <tableColumn id="3" xr3:uid="{841EDE57-A06D-48AE-A7C6-96730428C835}" name="Voltage" dataDxfId="147"/>
    <tableColumn id="4" xr3:uid="{D82B5D72-A680-4217-921D-FFCB2F42206E}" name="Location" dataDxfId="146"/>
    <tableColumn id="5" xr3:uid="{2A47CFD8-FC40-4647-A4FD-0E137FC59824}" name="Generation Type" dataDxfId="145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6A9F9A5-DFA5-406F-AC6F-A0CAB77FF5BD}" name="Table1426" displayName="Table1426" ref="C280:E286" totalsRowShown="0" headerRowDxfId="587" dataDxfId="586" headerRowBorderDxfId="584" tableBorderDxfId="585" totalsRowBorderDxfId="583">
  <autoFilter ref="C280:E286" xr:uid="{56A9F9A5-DFA5-406F-AC6F-A0CAB77FF5BD}"/>
  <tableColumns count="3">
    <tableColumn id="1" xr3:uid="{562B07E8-8228-4E46-8171-6D04E5781C48}" name="Zona 1" dataDxfId="582"/>
    <tableColumn id="2" xr3:uid="{6F2BEAF9-8A05-47A8-AF57-0E12FC661163}" name="Zona 2" dataDxfId="581"/>
    <tableColumn id="3" xr3:uid="{792D7DF5-E5D8-4E6B-A123-D2C74D98A157}" name="NTC(MW)" dataDxfId="580"/>
  </tableColumns>
  <tableStyleInfo name="TableStyleLight1" showFirstColumn="0" showLastColumn="0" showRowStripes="1" showColumnStripes="0"/>
</table>
</file>

<file path=xl/tables/table5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6C15E141-7BAA-46F2-8880-8BEE9628838F}" name="Table245481" displayName="Table245481" ref="C284:E289" totalsRowShown="0" headerRowDxfId="144" dataDxfId="143" headerRowBorderDxfId="141" tableBorderDxfId="142" totalsRowBorderDxfId="140">
  <autoFilter ref="C284:E289" xr:uid="{6C15E141-7BAA-46F2-8880-8BEE9628838F}"/>
  <tableColumns count="3">
    <tableColumn id="1" xr3:uid="{84246F87-96DB-48AB-A17B-BF4EF95D36E1}" name="Element" dataDxfId="139"/>
    <tableColumn id="2" xr3:uid="{ED6087D5-1228-45CC-9269-D0AD30462DBF}" name="Type" dataDxfId="138"/>
    <tableColumn id="3" xr3:uid="{F3C440BA-5868-48A8-8E16-AD9F5E9BF8B5}" name="Voltage" dataDxfId="137"/>
  </tableColumns>
  <tableStyleInfo name="TableStyleLight1" showFirstColumn="0" showLastColumn="0" showRowStripes="1" showColumnStripes="0"/>
</table>
</file>

<file path=xl/tables/table5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55098576-43F9-4B4E-A594-626B87BAEA17}" name="Table25582" displayName="Table25582" ref="A434:H459" totalsRowShown="0" headerRowDxfId="136" dataDxfId="135" headerRowBorderDxfId="133" tableBorderDxfId="134" totalsRowBorderDxfId="132">
  <autoFilter ref="A434:H459" xr:uid="{55098576-43F9-4B4E-A594-626B87BAEA17}"/>
  <tableColumns count="8">
    <tableColumn id="1" xr3:uid="{470E58CD-E7F0-4811-947C-402872A17FE6}" name="Hour" dataDxfId="131"/>
    <tableColumn id="2" xr3:uid="{8C80BB4E-7CCC-42F3-816D-99269B39B2A1}" name="aFRR+" dataDxfId="130">
      <calculatedColumnFormula>'[2]W-1'!B16</calculatedColumnFormula>
    </tableColumn>
    <tableColumn id="3" xr3:uid="{CA60C760-EFB7-4990-A2D6-1DB449947004}" name="aFRR-" dataDxfId="129">
      <calculatedColumnFormula>'[2]W-1'!C16</calculatedColumnFormula>
    </tableColumn>
    <tableColumn id="4" xr3:uid="{9EA14242-5291-446D-A910-22C3121613DB}" name="mFRR+" dataDxfId="128">
      <calculatedColumnFormula>'[2]W-1'!D16</calculatedColumnFormula>
    </tableColumn>
    <tableColumn id="5" xr3:uid="{EC631D07-DB86-44C6-A12B-BDCB098738EB}" name="mFRR-" dataDxfId="127">
      <calculatedColumnFormula>'[2]W-1'!E16</calculatedColumnFormula>
    </tableColumn>
    <tableColumn id="6" xr3:uid="{95634CA0-8EBF-499B-A683-25E445966B3F}" name="RR+" dataDxfId="126">
      <calculatedColumnFormula>'[2]W-1'!F16</calculatedColumnFormula>
    </tableColumn>
    <tableColumn id="7" xr3:uid="{95D71190-F9B4-4A37-B0B9-D5969A652762}" name="RR-" dataDxfId="125">
      <calculatedColumnFormula>'[2]W-1'!G16</calculatedColumnFormula>
    </tableColumn>
    <tableColumn id="8" xr3:uid="{783572FB-45E2-4ECE-955D-5E0278847042}" name="Total" dataDxfId="124">
      <calculatedColumnFormula>'[2]W-1'!H16</calculatedColumnFormula>
    </tableColumn>
  </tableColumns>
  <tableStyleInfo name="TableStyleLight1" showFirstColumn="0" showLastColumn="0" showRowStripes="1" showColumnStripes="0"/>
</table>
</file>

<file path=xl/tables/table5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9EC1D9B4-1294-45FE-A1FD-F69D5A8D9835}" name="Table55683" displayName="Table55683" ref="C489:E657" totalsRowShown="0" headerRowDxfId="123" headerRowBorderDxfId="121" tableBorderDxfId="122" totalsRowBorderDxfId="120">
  <autoFilter ref="C489:E657" xr:uid="{9EC1D9B4-1294-45FE-A1FD-F69D5A8D9835}"/>
  <tableColumns count="3">
    <tableColumn id="1" xr3:uid="{CE0914B4-4F50-4B35-B76F-DC0BD7F61A4C}" name="hour" dataDxfId="119"/>
    <tableColumn id="2" xr3:uid="{BD190682-F1BC-41EC-87DF-A24686CAEA32}" name="Load (MWh)" dataDxfId="118">
      <calculatedColumnFormula>'[2]Publikime AL'!D617</calculatedColumnFormula>
    </tableColumn>
    <tableColumn id="3" xr3:uid="{A5F531D6-B6F3-48BF-BB63-3CC26E2B2EC9}" name="Losses (MWh)" dataDxfId="117">
      <calculatedColumnFormula>'[2]Publikime AL'!E617</calculatedColumnFormula>
    </tableColumn>
  </tableColumns>
  <tableStyleInfo name="TableStyleLight1" showFirstColumn="0" showLastColumn="0" showRowStripes="1" showColumnStripes="0"/>
</table>
</file>

<file path=xl/tables/table5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3" xr:uid="{FDEBA525-A9CC-4329-8B31-219282F357C2}" name="Table65784" displayName="Table65784" ref="C661:E673" totalsRowShown="0" headerRowDxfId="116" dataDxfId="115" headerRowBorderDxfId="113" tableBorderDxfId="114" totalsRowBorderDxfId="112">
  <autoFilter ref="C661:E673" xr:uid="{FDEBA525-A9CC-4329-8B31-219282F357C2}"/>
  <tableColumns count="3">
    <tableColumn id="1" xr3:uid="{E41F8FD6-A020-41E4-9521-6A04D21DDE09}" name="Month" dataDxfId="111"/>
    <tableColumn id="2" xr3:uid="{87DE2A99-A481-4E99-9984-BB51C7029DE7}" name="Average Load" dataDxfId="110">
      <calculatedColumnFormula>'[2]Publikime AL'!D817</calculatedColumnFormula>
    </tableColumn>
    <tableColumn id="3" xr3:uid="{798CD4BA-8633-43A7-B36D-6BEF70C03A15}" name="Max Load" dataDxfId="109">
      <calculatedColumnFormula>'[2]Publikime AL'!E817</calculatedColumnFormula>
    </tableColumn>
  </tableColumns>
  <tableStyleInfo name="TableStyleLight1" showFirstColumn="0" showLastColumn="0" showRowStripes="1" showColumnStripes="0"/>
</table>
</file>

<file path=xl/tables/table5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4" xr:uid="{C847F593-DB61-4892-8961-6054CA105FC9}" name="Table1275885" displayName="Table1275885" ref="A678:H680" headerRowCount="0" totalsRowShown="0" headerRowDxfId="108" dataDxfId="107" headerRowBorderDxfId="105" tableBorderDxfId="106" totalsRowBorderDxfId="104">
  <tableColumns count="8">
    <tableColumn id="1" xr3:uid="{7C43DE8E-E947-4D9D-9E61-EFF48F05DE5F}" name="Data" headerRowDxfId="103" dataDxfId="102"/>
    <tableColumn id="2" xr3:uid="{FAF54D99-1E38-47E8-B3D0-DFF2B07426C1}" name="10-26-2020" headerRowDxfId="101" dataDxfId="100">
      <calculatedColumnFormula>'[3]Publikime AL'!B849</calculatedColumnFormula>
    </tableColumn>
    <tableColumn id="3" xr3:uid="{CC54F953-E7E3-405E-8067-4539E661D34C}" name="10-27-2020" headerRowDxfId="99" dataDxfId="98">
      <calculatedColumnFormula>'[3]Publikime AL'!C849</calculatedColumnFormula>
    </tableColumn>
    <tableColumn id="4" xr3:uid="{56325C21-4277-4870-A406-0D702C289A55}" name="10-28-2020" headerRowDxfId="97" dataDxfId="96">
      <calculatedColumnFormula>'[3]Publikime AL'!D849</calculatedColumnFormula>
    </tableColumn>
    <tableColumn id="5" xr3:uid="{78433687-0F13-4150-BC37-D6B1F29E929B}" name="10-29-2020" headerRowDxfId="95" dataDxfId="94">
      <calculatedColumnFormula>'[3]Publikime AL'!E849</calculatedColumnFormula>
    </tableColumn>
    <tableColumn id="6" xr3:uid="{498CC81A-5B8F-46AB-AE2A-D582A49E6E9A}" name="10-30-2020" headerRowDxfId="93" dataDxfId="92">
      <calculatedColumnFormula>'[3]Publikime AL'!F849</calculatedColumnFormula>
    </tableColumn>
    <tableColumn id="7" xr3:uid="{F770C8E1-D27A-4F27-8C53-26922B592AD3}" name="10-31-2020" headerRowDxfId="91" dataDxfId="90">
      <calculatedColumnFormula>'[3]Publikime AL'!G849</calculatedColumnFormula>
    </tableColumn>
    <tableColumn id="8" xr3:uid="{8FA0D8A9-B51E-4D0B-8402-D63541B89430}" name="11-1-2020" headerRowDxfId="89" dataDxfId="88">
      <calculatedColumnFormula>'[3]Publikime AL'!H849</calculatedColumnFormula>
    </tableColumn>
  </tableColumns>
  <tableStyleInfo name="TableStyleLight1" showFirstColumn="0" showLastColumn="0" showRowStripes="1" showColumnStripes="0"/>
</table>
</file>

<file path=xl/tables/table5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5" xr:uid="{40C64321-E1D5-4E49-9A88-FB519F3812C1}" name="Table275986" displayName="Table275986" ref="C684:F685" headerRowDxfId="87" headerRowBorderDxfId="85" tableBorderDxfId="86" totalsRowBorderDxfId="84">
  <autoFilter ref="C684:F685" xr:uid="{40C64321-E1D5-4E49-9A88-FB519F3812C1}"/>
  <tableColumns count="4">
    <tableColumn id="1" xr3:uid="{12D8D8A7-B13F-4201-9259-66FA486447F7}" name="Nr." totalsRowLabel="Total" dataDxfId="82" totalsRowDxfId="83"/>
    <tableColumn id="2" xr3:uid="{7FA44E37-8AF0-4BA5-903A-A93CDFD6539E}" name="Substation" dataDxfId="80" totalsRowDxfId="81"/>
    <tableColumn id="3" xr3:uid="{3403C7BA-6CB1-4199-88AF-EA148BE1CAFF}" name="Hour" dataDxfId="78" totalsRowDxfId="79"/>
    <tableColumn id="4" xr3:uid="{660300D6-5D40-4263-97EC-B2E3EA3025BE}" name="Reason" totalsRowFunction="count" dataDxfId="76" totalsRowDxfId="77"/>
  </tableColumns>
  <tableStyleInfo name="TableStyleLight1" showFirstColumn="0" showLastColumn="0" showRowStripes="1" showColumnStripes="0"/>
</table>
</file>

<file path=xl/tables/table5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37BCBE42-D968-46FA-BFEC-632BE21B966C}" name="Table27296087" displayName="Table27296087" ref="C689:F690" headerRowDxfId="75" headerRowBorderDxfId="73" tableBorderDxfId="74" totalsRowBorderDxfId="72">
  <autoFilter ref="C689:F690" xr:uid="{37BCBE42-D968-46FA-BFEC-632BE21B966C}"/>
  <tableColumns count="4">
    <tableColumn id="1" xr3:uid="{1C3B4B85-37F7-458D-BDB9-34E0472052B4}" name="Nr." totalsRowLabel="Total" dataDxfId="70" totalsRowDxfId="71"/>
    <tableColumn id="2" xr3:uid="{5355809D-C224-472D-B023-8F59720B4879}" name="Substation" dataDxfId="68" totalsRowDxfId="69"/>
    <tableColumn id="3" xr3:uid="{6CB95CD7-C7F0-4110-9185-C02B1C11B67C}" name="Hour" dataDxfId="66" totalsRowDxfId="67"/>
    <tableColumn id="4" xr3:uid="{F93E7E7B-5F95-4D0F-9BC5-4BEA36E53A1E}" name="Reason" totalsRowFunction="count" dataDxfId="64" totalsRowDxfId="65"/>
  </tableColumns>
  <tableStyleInfo name="TableStyleLight1" showFirstColumn="0" showLastColumn="0" showRowStripes="1" showColumnStripes="0"/>
</table>
</file>

<file path=xl/tables/table5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7" xr:uid="{DBF987DD-A99A-4483-8E08-C26050698630}" name="Table296188" displayName="Table296188" ref="C84:F108" totalsRowShown="0" headerRowDxfId="63" dataDxfId="62" headerRowBorderDxfId="60" tableBorderDxfId="61" totalsRowBorderDxfId="59">
  <autoFilter ref="C84:F108" xr:uid="{DBF987DD-A99A-4483-8E08-C26050698630}"/>
  <tableColumns count="4">
    <tableColumn id="1" xr3:uid="{7C16790F-8FFB-4FDD-AF25-6C3B316BFDC7}" name="Hour" dataDxfId="58"/>
    <tableColumn id="2" xr3:uid="{C8004602-71DA-41CE-A43F-20E6BF67F0CC}" name="Production" dataDxfId="57">
      <calculatedColumnFormula>'[2]Publikime AL'!D160</calculatedColumnFormula>
    </tableColumn>
    <tableColumn id="3" xr3:uid="{E1D352B2-3A4C-447E-ABA9-3C1FFA891670}" name="Exchange" dataDxfId="56">
      <calculatedColumnFormula>'[2]Publikime AL'!E160</calculatedColumnFormula>
    </tableColumn>
    <tableColumn id="4" xr3:uid="{C7D5B009-BED2-46CC-B2A9-4592EF6BEBDA}" name="Consumption" dataDxfId="55">
      <calculatedColumnFormula>'[2]Publikime AL'!F160</calculatedColumnFormula>
    </tableColumn>
  </tableColumns>
  <tableStyleInfo name="TableStyleLight1" showFirstColumn="0" showLastColumn="0" showRowStripes="1" showColumnStripes="0"/>
</table>
</file>

<file path=xl/tables/table5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8" xr:uid="{6144123F-EB3E-4280-99CE-B1FAD1009EDA}" name="Table14417234" displayName="Table14417234" ref="C177:E183" totalsRowShown="0" headerRowDxfId="54" dataDxfId="53" headerRowBorderDxfId="51" tableBorderDxfId="52" totalsRowBorderDxfId="50">
  <autoFilter ref="C177:E183" xr:uid="{6144123F-EB3E-4280-99CE-B1FAD1009EDA}"/>
  <tableColumns count="3">
    <tableColumn id="1" xr3:uid="{C52DCFB9-0E25-4FCD-A16C-170159C41D10}" name="Area 1" dataDxfId="49"/>
    <tableColumn id="2" xr3:uid="{A69FE8BD-861C-4F9E-ACAA-F44E93384992}" name="Area 2" dataDxfId="48"/>
    <tableColumn id="3" xr3:uid="{E51C0B12-48BD-4206-84ED-BF9D4DD037C9}" name="NTC(MW)" dataDxfId="47">
      <calculatedColumnFormula>'[2]Publikime AL'!E281</calculatedColumnFormula>
    </tableColumn>
  </tableColumns>
  <tableStyleInfo name="TableStyleLight1" showFirstColumn="0" showLastColumn="0" showRowStripes="1" showColumnStripes="0"/>
</table>
</file>

<file path=xl/tables/table5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9" xr:uid="{78BDBF70-2190-430D-9444-A5C0B0210CEE}" name="Table1417437435" displayName="Table1417437435" ref="C207:E213" totalsRowShown="0" headerRowDxfId="46" dataDxfId="45" headerRowBorderDxfId="43" tableBorderDxfId="44" totalsRowBorderDxfId="42">
  <autoFilter ref="C207:E213" xr:uid="{78BDBF70-2190-430D-9444-A5C0B0210CEE}"/>
  <tableColumns count="3">
    <tableColumn id="1" xr3:uid="{C286F648-F0DE-41DD-A50D-983973FA4992}" name="Area 1" dataDxfId="41"/>
    <tableColumn id="2" xr3:uid="{2305F112-EDB6-45C2-9D05-ED5FC5F72E74}" name="Area 2" dataDxfId="40"/>
    <tableColumn id="3" xr3:uid="{B7DBD17F-ACBA-47F4-869D-0A9831FC31EE}" name="NTC(MW)" dataDxfId="39">
      <calculatedColumnFormula>'[2]Publikime AL'!E311</calculatedColumnFormula>
    </tableColumn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E88C474-9F66-4A10-B8BD-A0D19D2FBD4A}" name="Table29" displayName="Table29" ref="C159:F183" totalsRowShown="0" headerRowDxfId="579" dataDxfId="578" headerRowBorderDxfId="576" tableBorderDxfId="577" totalsRowBorderDxfId="575">
  <autoFilter ref="C159:F183" xr:uid="{AE88C474-9F66-4A10-B8BD-A0D19D2FBD4A}"/>
  <tableColumns count="4">
    <tableColumn id="1" xr3:uid="{DA724A10-8053-492D-94ED-F97476393AEA}" name="Ora" dataDxfId="574"/>
    <tableColumn id="2" xr3:uid="{D2E4CF46-DF4B-49B8-9AAA-620B24884A1A}" name="Prodhimi" dataDxfId="573"/>
    <tableColumn id="3" xr3:uid="{26C20EA7-03CA-4C5C-BA8E-C67F08688435}" name="Shkembimi" dataDxfId="572"/>
    <tableColumn id="4" xr3:uid="{0525CC19-D917-4AAC-8330-0F7510204C08}" name="Ngarkesa" dataDxfId="571"/>
  </tableColumns>
  <tableStyleInfo name="TableStyleLight1" showFirstColumn="0" showLastColumn="0" showRowStripes="1" showColumnStripes="0"/>
</table>
</file>

<file path=xl/tables/table6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0" xr:uid="{1159442F-661B-4A16-BAE7-3CF2C922C135}" name="Table38" displayName="Table38" ref="A392:I416" totalsRowShown="0" headerRowDxfId="38" dataDxfId="37" headerRowBorderDxfId="35" tableBorderDxfId="36" totalsRowBorderDxfId="34">
  <tableColumns count="9">
    <tableColumn id="1" xr3:uid="{D6515351-E9E4-4B94-B581-E473214EB540}" name="Hour" dataDxfId="33"/>
    <tableColumn id="2" xr3:uid="{2D885D4F-C579-490A-8326-FD951B1923B3}" name="Fierze 1" dataDxfId="32">
      <calculatedColumnFormula>'[2]Publikime AL'!B521</calculatedColumnFormula>
    </tableColumn>
    <tableColumn id="3" xr3:uid="{1693B393-AABA-4D77-87EB-5A9ED8347E98}" name="Fierze 2" dataDxfId="31">
      <calculatedColumnFormula>'[2]Publikime AL'!C521</calculatedColumnFormula>
    </tableColumn>
    <tableColumn id="4" xr3:uid="{16F3E89B-212A-447A-AF3D-FC956E44EDD9}" name="Fierze 3" dataDxfId="30">
      <calculatedColumnFormula>'[2]Publikime AL'!D521</calculatedColumnFormula>
    </tableColumn>
    <tableColumn id="5" xr3:uid="{C62916E8-3CE7-4821-A565-4F53DC56BA3F}" name="Fierze 4" dataDxfId="29">
      <calculatedColumnFormula>'[2]Publikime AL'!E521</calculatedColumnFormula>
    </tableColumn>
    <tableColumn id="6" xr3:uid="{9432F50D-7D16-40E4-9F17-C4FF41CD050A}" name="Koman 1" dataDxfId="28">
      <calculatedColumnFormula>'[2]Publikime AL'!F521</calculatedColumnFormula>
    </tableColumn>
    <tableColumn id="7" xr3:uid="{BCAB7143-8353-4FA5-9FC2-384EE8CC5E59}" name="Koman 2" dataDxfId="27">
      <calculatedColumnFormula>'[2]Publikime AL'!G521</calculatedColumnFormula>
    </tableColumn>
    <tableColumn id="8" xr3:uid="{08E4FFC2-4754-4C32-A746-95DF77D37DDB}" name="Koman 3" dataDxfId="26">
      <calculatedColumnFormula>'[2]Publikime AL'!H521</calculatedColumnFormula>
    </tableColumn>
    <tableColumn id="9" xr3:uid="{C7C274DA-7FB6-4D3A-8A56-B6E7FD364241}" name="Koman 4" dataDxfId="25">
      <calculatedColumnFormula>'[2]Publikime AL'!I521</calculatedColumnFormula>
    </tableColumn>
  </tableColumns>
  <tableStyleInfo name="TableStyleLight1" showFirstColumn="0" showLastColumn="0" showRowStripes="1" showColumnStripes="0"/>
</table>
</file>

<file path=xl/tables/table6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1" xr:uid="{32EE9A0D-1AD1-461A-AEA4-A9F4D48CD8F4}" name="Table40" displayName="Table40" ref="A254:G278" totalsRowShown="0" headerRowDxfId="24" headerRowBorderDxfId="22" tableBorderDxfId="23" totalsRowBorderDxfId="21">
  <tableColumns count="7">
    <tableColumn id="1" xr3:uid="{2745715B-9A4E-4A0A-A9AA-09D3D160D21C}" name="Hour" dataDxfId="20"/>
    <tableColumn id="2" xr3:uid="{ECF5914D-A8A5-4E4A-9B2A-778BFED985B9}" name=" Bistrice-Myrtos" dataDxfId="19">
      <calculatedColumnFormula>'[2]Publikime AL'!B358</calculatedColumnFormula>
    </tableColumn>
    <tableColumn id="3" xr3:uid="{7E8FEA5B-669C-476B-BB3C-B92B63D0DA10}" name=" FIERZE-PRIZREN" dataDxfId="18">
      <calculatedColumnFormula>'[2]Publikime AL'!C358</calculatedColumnFormula>
    </tableColumn>
    <tableColumn id="4" xr3:uid="{9B5CDDB4-43B8-400E-A068-CC7D1E4FDDBE}" name="KOPLIK-PODGORICA" dataDxfId="17">
      <calculatedColumnFormula>'[2]Publikime AL'!D358</calculatedColumnFormula>
    </tableColumn>
    <tableColumn id="5" xr3:uid="{CC3CAFFD-AC7B-4B8F-BD71-EF6271392092}" name="KOMAN-KOSOVA" dataDxfId="16">
      <calculatedColumnFormula>'[2]Publikime AL'!E358</calculatedColumnFormula>
    </tableColumn>
    <tableColumn id="6" xr3:uid="{F0018407-4639-4DC1-973B-3DA6105DF8B3}" name="TIRANA2-PODGORICE" dataDxfId="15">
      <calculatedColumnFormula>'[2]Publikime AL'!F358</calculatedColumnFormula>
    </tableColumn>
    <tableColumn id="7" xr3:uid="{61308A61-4989-4CDC-8F39-3579478EEC18}" name="ZEMBLAK-KARDIA" dataDxfId="14">
      <calculatedColumnFormula>'[2]Publikime AL'!G358</calculatedColumnFormula>
    </tableColumn>
  </tableColumns>
  <tableStyleInfo name="TableStyleLight1" showFirstColumn="0" showLastColumn="0" showRowStripes="1" showColumnStripes="0"/>
</table>
</file>

<file path=xl/tables/table6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2" xr:uid="{1C726E56-6ACB-4448-82A1-88EAA7523D00}" name="Table4143" displayName="Table4143" ref="A421:I422" totalsRowShown="0" headerRowDxfId="13" dataDxfId="12" headerRowBorderDxfId="10" tableBorderDxfId="11" totalsRowBorderDxfId="9">
  <tableColumns count="9">
    <tableColumn id="1" xr3:uid="{A3274814-E772-4B45-B2FE-DAA9D50F8C16}" name=" " dataDxfId="8"/>
    <tableColumn id="2" xr3:uid="{6D8F44D2-8640-44EB-8189-22846490C42D}" name="Fierze 1" dataDxfId="7">
      <calculatedColumnFormula>SUM(B394:B417)</calculatedColumnFormula>
    </tableColumn>
    <tableColumn id="3" xr3:uid="{F4792C70-4F01-4D21-9BF1-E7D0558C5739}" name="Fierze 2" dataDxfId="6">
      <calculatedColumnFormula>SUM(C394:C417)</calculatedColumnFormula>
    </tableColumn>
    <tableColumn id="4" xr3:uid="{8DE7E858-A3ED-41C2-A446-92953EB48752}" name="Fierze 3" dataDxfId="5">
      <calculatedColumnFormula>SUM(D394:D417)</calculatedColumnFormula>
    </tableColumn>
    <tableColumn id="5" xr3:uid="{C0DCE529-5BBF-4588-BC1F-C1FB372D0729}" name="Fierze 4" dataDxfId="4">
      <calculatedColumnFormula>SUM(E394:E417)</calculatedColumnFormula>
    </tableColumn>
    <tableColumn id="6" xr3:uid="{FB96D35A-8B54-443A-8E90-86F483E058E6}" name="Koman 1" dataDxfId="3">
      <calculatedColumnFormula>SUM(F394:F417)</calculatedColumnFormula>
    </tableColumn>
    <tableColumn id="7" xr3:uid="{5737343F-10D5-498A-AFF7-3D493168F2CC}" name="Koman 2" dataDxfId="2">
      <calculatedColumnFormula>SUM(G394:G417)</calculatedColumnFormula>
    </tableColumn>
    <tableColumn id="8" xr3:uid="{B31C66A9-7C5A-4664-8250-446EFC3ED9E7}" name="Koman 3" dataDxfId="1">
      <calculatedColumnFormula>SUM(H394:H417)</calculatedColumnFormula>
    </tableColumn>
    <tableColumn id="9" xr3:uid="{7B1FE98A-779B-4748-8E56-E113AB376559}" name="Koman 4" dataDxfId="0">
      <calculatedColumnFormula>SUM(I394:I417)</calculatedColumnFormula>
    </tableColumn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F6A868A-8FC9-4890-A86D-82B94E42E167}" name="Table2729" displayName="Table2729" ref="C890:F891" headerRowDxfId="570" headerRowBorderDxfId="568" tableBorderDxfId="569" totalsRowBorderDxfId="567">
  <autoFilter ref="C890:F891" xr:uid="{6F6A868A-8FC9-4890-A86D-82B94E42E167}"/>
  <tableColumns count="4">
    <tableColumn id="1" xr3:uid="{B25C0F29-06CF-444A-9670-02E7C644D854}" name="Nr." totalsRowLabel="Total" dataDxfId="565" totalsRowDxfId="566"/>
    <tableColumn id="2" xr3:uid="{FEC3964A-219E-42AF-A0F1-C346F2BB0C54}" name="Nenstacioni" dataDxfId="563" totalsRowDxfId="564"/>
    <tableColumn id="3" xr3:uid="{26E6E68E-A749-43D1-9F2C-461E0F5F4790}" name="Ora" dataDxfId="561" totalsRowDxfId="562"/>
    <tableColumn id="4" xr3:uid="{D2D266BE-DAE6-47E6-817C-8659CC7339C2}" name="Arsyeja" totalsRowFunction="count" dataDxfId="559" totalsRowDxfId="560"/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AB5FE05-EA90-466E-8A94-D46A290F9EAE}" name="Table27" displayName="Table27" ref="C885:F886" headerRowDxfId="558" headerRowBorderDxfId="556" tableBorderDxfId="557" totalsRowBorderDxfId="555">
  <autoFilter ref="C885:F886" xr:uid="{2AB5FE05-EA90-466E-8A94-D46A290F9EAE}"/>
  <tableColumns count="4">
    <tableColumn id="1" xr3:uid="{1E9486E9-0B37-496E-A887-F1665F01F3F0}" name="Nr." totalsRowLabel="Total" dataDxfId="553" totalsRowDxfId="554"/>
    <tableColumn id="2" xr3:uid="{087D5BEC-0170-467F-87D6-7DF6833A5FD4}" name="Nenstacioni" dataDxfId="551" totalsRowDxfId="552"/>
    <tableColumn id="3" xr3:uid="{FA9B308E-27AD-4400-B710-F50DF210E13E}" name="Ora" dataDxfId="549" totalsRowDxfId="550"/>
    <tableColumn id="4" xr3:uid="{B1CBF212-241B-485A-85BD-9A1B79B22CCD}" name="Arsyeja" totalsRowFunction="count" dataDxfId="547" totalsRowDxfId="548"/>
  </tableColumns>
  <tableStyleInfo name="TableStyleLight1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3A10C928-B8F5-4D34-AA15-05DE1FB48D58}" name="Table127" displayName="Table127" ref="A858:H860" headerRowCount="0" totalsRowShown="0" headerRowDxfId="546" dataDxfId="545" headerRowBorderDxfId="543" tableBorderDxfId="544" totalsRowBorderDxfId="542">
  <tableColumns count="8">
    <tableColumn id="1" xr3:uid="{820833F6-A3DF-4FDF-AFDD-360C5679B77A}" name="Data" headerRowDxfId="541" dataDxfId="540"/>
    <tableColumn id="2" xr3:uid="{FEC224DE-0364-45C6-8712-40E9EBFCF2F7}" name="10-26-2020" headerRowDxfId="539" dataDxfId="538"/>
    <tableColumn id="3" xr3:uid="{3D2AC615-0651-470B-BC2B-7E87FE2D0B84}" name="10-27-2020" headerRowDxfId="537" dataDxfId="536"/>
    <tableColumn id="4" xr3:uid="{04EFE01F-0E5D-4335-8B59-9A8CA33A06CA}" name="10-28-2020" headerRowDxfId="535" dataDxfId="534"/>
    <tableColumn id="5" xr3:uid="{99F3E1AE-9844-44D2-A43E-6812D994BE65}" name="10-29-2020" headerRowDxfId="533" dataDxfId="532"/>
    <tableColumn id="6" xr3:uid="{B6072D79-D230-4902-B820-7243DFF9A7BA}" name="10-30-2020" headerRowDxfId="531" dataDxfId="530"/>
    <tableColumn id="7" xr3:uid="{22497A1D-252B-42FC-A985-02B5C8D7F26D}" name="10-31-2020" headerRowDxfId="529" dataDxfId="528"/>
    <tableColumn id="8" xr3:uid="{898F7F30-D853-49B1-A2CB-A109A3082261}" name="11-1-2020" headerRowDxfId="527" dataDxfId="526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13" Type="http://schemas.openxmlformats.org/officeDocument/2006/relationships/table" Target="../tables/table12.xml"/><Relationship Id="rId18" Type="http://schemas.openxmlformats.org/officeDocument/2006/relationships/table" Target="../tables/table17.xml"/><Relationship Id="rId26" Type="http://schemas.openxmlformats.org/officeDocument/2006/relationships/table" Target="../tables/table25.xml"/><Relationship Id="rId3" Type="http://schemas.openxmlformats.org/officeDocument/2006/relationships/table" Target="../tables/table2.xml"/><Relationship Id="rId21" Type="http://schemas.openxmlformats.org/officeDocument/2006/relationships/table" Target="../tables/table20.xml"/><Relationship Id="rId7" Type="http://schemas.openxmlformats.org/officeDocument/2006/relationships/table" Target="../tables/table6.xml"/><Relationship Id="rId12" Type="http://schemas.openxmlformats.org/officeDocument/2006/relationships/table" Target="../tables/table11.xml"/><Relationship Id="rId17" Type="http://schemas.openxmlformats.org/officeDocument/2006/relationships/table" Target="../tables/table16.xml"/><Relationship Id="rId25" Type="http://schemas.openxmlformats.org/officeDocument/2006/relationships/table" Target="../tables/table24.xml"/><Relationship Id="rId2" Type="http://schemas.openxmlformats.org/officeDocument/2006/relationships/table" Target="../tables/table1.xml"/><Relationship Id="rId16" Type="http://schemas.openxmlformats.org/officeDocument/2006/relationships/table" Target="../tables/table15.xml"/><Relationship Id="rId20" Type="http://schemas.openxmlformats.org/officeDocument/2006/relationships/table" Target="../tables/table19.xml"/><Relationship Id="rId29" Type="http://schemas.openxmlformats.org/officeDocument/2006/relationships/table" Target="../tables/table28.xml"/><Relationship Id="rId1" Type="http://schemas.openxmlformats.org/officeDocument/2006/relationships/drawing" Target="../drawings/drawing1.xml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24" Type="http://schemas.openxmlformats.org/officeDocument/2006/relationships/table" Target="../tables/table23.xml"/><Relationship Id="rId32" Type="http://schemas.openxmlformats.org/officeDocument/2006/relationships/table" Target="../tables/table31.xml"/><Relationship Id="rId5" Type="http://schemas.openxmlformats.org/officeDocument/2006/relationships/table" Target="../tables/table4.xml"/><Relationship Id="rId15" Type="http://schemas.openxmlformats.org/officeDocument/2006/relationships/table" Target="../tables/table14.xml"/><Relationship Id="rId23" Type="http://schemas.openxmlformats.org/officeDocument/2006/relationships/table" Target="../tables/table22.xml"/><Relationship Id="rId28" Type="http://schemas.openxmlformats.org/officeDocument/2006/relationships/table" Target="../tables/table27.xml"/><Relationship Id="rId10" Type="http://schemas.openxmlformats.org/officeDocument/2006/relationships/table" Target="../tables/table9.xml"/><Relationship Id="rId19" Type="http://schemas.openxmlformats.org/officeDocument/2006/relationships/table" Target="../tables/table18.xml"/><Relationship Id="rId31" Type="http://schemas.openxmlformats.org/officeDocument/2006/relationships/table" Target="../tables/table30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Relationship Id="rId14" Type="http://schemas.openxmlformats.org/officeDocument/2006/relationships/table" Target="../tables/table13.xml"/><Relationship Id="rId22" Type="http://schemas.openxmlformats.org/officeDocument/2006/relationships/table" Target="../tables/table21.xml"/><Relationship Id="rId27" Type="http://schemas.openxmlformats.org/officeDocument/2006/relationships/table" Target="../tables/table26.xml"/><Relationship Id="rId30" Type="http://schemas.openxmlformats.org/officeDocument/2006/relationships/table" Target="../tables/table29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38.xml"/><Relationship Id="rId13" Type="http://schemas.openxmlformats.org/officeDocument/2006/relationships/table" Target="../tables/table43.xml"/><Relationship Id="rId18" Type="http://schemas.openxmlformats.org/officeDocument/2006/relationships/table" Target="../tables/table48.xml"/><Relationship Id="rId26" Type="http://schemas.openxmlformats.org/officeDocument/2006/relationships/table" Target="../tables/table56.xml"/><Relationship Id="rId3" Type="http://schemas.openxmlformats.org/officeDocument/2006/relationships/table" Target="../tables/table33.xml"/><Relationship Id="rId21" Type="http://schemas.openxmlformats.org/officeDocument/2006/relationships/table" Target="../tables/table51.xml"/><Relationship Id="rId7" Type="http://schemas.openxmlformats.org/officeDocument/2006/relationships/table" Target="../tables/table37.xml"/><Relationship Id="rId12" Type="http://schemas.openxmlformats.org/officeDocument/2006/relationships/table" Target="../tables/table42.xml"/><Relationship Id="rId17" Type="http://schemas.openxmlformats.org/officeDocument/2006/relationships/table" Target="../tables/table47.xml"/><Relationship Id="rId25" Type="http://schemas.openxmlformats.org/officeDocument/2006/relationships/table" Target="../tables/table55.xml"/><Relationship Id="rId2" Type="http://schemas.openxmlformats.org/officeDocument/2006/relationships/table" Target="../tables/table32.xml"/><Relationship Id="rId16" Type="http://schemas.openxmlformats.org/officeDocument/2006/relationships/table" Target="../tables/table46.xml"/><Relationship Id="rId20" Type="http://schemas.openxmlformats.org/officeDocument/2006/relationships/table" Target="../tables/table50.xml"/><Relationship Id="rId29" Type="http://schemas.openxmlformats.org/officeDocument/2006/relationships/table" Target="../tables/table59.xml"/><Relationship Id="rId1" Type="http://schemas.openxmlformats.org/officeDocument/2006/relationships/drawing" Target="../drawings/drawing2.xml"/><Relationship Id="rId6" Type="http://schemas.openxmlformats.org/officeDocument/2006/relationships/table" Target="../tables/table36.xml"/><Relationship Id="rId11" Type="http://schemas.openxmlformats.org/officeDocument/2006/relationships/table" Target="../tables/table41.xml"/><Relationship Id="rId24" Type="http://schemas.openxmlformats.org/officeDocument/2006/relationships/table" Target="../tables/table54.xml"/><Relationship Id="rId32" Type="http://schemas.openxmlformats.org/officeDocument/2006/relationships/table" Target="../tables/table62.xml"/><Relationship Id="rId5" Type="http://schemas.openxmlformats.org/officeDocument/2006/relationships/table" Target="../tables/table35.xml"/><Relationship Id="rId15" Type="http://schemas.openxmlformats.org/officeDocument/2006/relationships/table" Target="../tables/table45.xml"/><Relationship Id="rId23" Type="http://schemas.openxmlformats.org/officeDocument/2006/relationships/table" Target="../tables/table53.xml"/><Relationship Id="rId28" Type="http://schemas.openxmlformats.org/officeDocument/2006/relationships/table" Target="../tables/table58.xml"/><Relationship Id="rId10" Type="http://schemas.openxmlformats.org/officeDocument/2006/relationships/table" Target="../tables/table40.xml"/><Relationship Id="rId19" Type="http://schemas.openxmlformats.org/officeDocument/2006/relationships/table" Target="../tables/table49.xml"/><Relationship Id="rId31" Type="http://schemas.openxmlformats.org/officeDocument/2006/relationships/table" Target="../tables/table61.xml"/><Relationship Id="rId4" Type="http://schemas.openxmlformats.org/officeDocument/2006/relationships/table" Target="../tables/table34.xml"/><Relationship Id="rId9" Type="http://schemas.openxmlformats.org/officeDocument/2006/relationships/table" Target="../tables/table39.xml"/><Relationship Id="rId14" Type="http://schemas.openxmlformats.org/officeDocument/2006/relationships/table" Target="../tables/table44.xml"/><Relationship Id="rId22" Type="http://schemas.openxmlformats.org/officeDocument/2006/relationships/table" Target="../tables/table52.xml"/><Relationship Id="rId27" Type="http://schemas.openxmlformats.org/officeDocument/2006/relationships/table" Target="../tables/table57.xml"/><Relationship Id="rId30" Type="http://schemas.openxmlformats.org/officeDocument/2006/relationships/table" Target="../tables/table6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29273-894C-40B7-AFF7-24B2551B51CF}">
  <dimension ref="A1:R898"/>
  <sheetViews>
    <sheetView tabSelected="1" workbookViewId="0">
      <selection sqref="A1:XFD1048576"/>
    </sheetView>
  </sheetViews>
  <sheetFormatPr defaultRowHeight="15" x14ac:dyDescent="0.25"/>
  <cols>
    <col min="1" max="1" width="21.5703125" style="2" customWidth="1"/>
    <col min="2" max="2" width="22.42578125" style="2" customWidth="1"/>
    <col min="3" max="3" width="17.85546875" style="2" customWidth="1"/>
    <col min="4" max="4" width="20.85546875" style="2" customWidth="1"/>
    <col min="5" max="5" width="19.140625" style="2" customWidth="1"/>
    <col min="6" max="6" width="22" style="2" customWidth="1"/>
    <col min="7" max="7" width="21.140625" style="2" customWidth="1"/>
    <col min="8" max="8" width="20.85546875" style="11" customWidth="1"/>
    <col min="9" max="9" width="22.42578125" style="11" customWidth="1"/>
    <col min="10" max="16384" width="9.140625" style="2"/>
  </cols>
  <sheetData>
    <row r="1" spans="1:9" ht="27.75" customHeight="1" thickBot="1" x14ac:dyDescent="0.3">
      <c r="A1" s="1"/>
      <c r="B1" s="220" t="s">
        <v>0</v>
      </c>
      <c r="C1" s="221"/>
      <c r="D1" s="221"/>
      <c r="E1" s="221"/>
      <c r="F1" s="221"/>
      <c r="G1" s="221"/>
      <c r="H1" s="221"/>
      <c r="I1" s="222"/>
    </row>
    <row r="2" spans="1:9" ht="30" customHeight="1" thickBot="1" x14ac:dyDescent="0.3">
      <c r="A2" s="3"/>
      <c r="B2" s="223">
        <v>46140</v>
      </c>
      <c r="C2" s="224"/>
      <c r="D2" s="224"/>
      <c r="E2" s="224"/>
      <c r="F2" s="224"/>
      <c r="G2" s="224"/>
      <c r="H2" s="224"/>
      <c r="I2" s="225"/>
    </row>
    <row r="3" spans="1:9" ht="21" customHeight="1" thickBot="1" x14ac:dyDescent="0.3">
      <c r="A3" s="226" t="s">
        <v>1</v>
      </c>
      <c r="B3" s="227"/>
      <c r="C3" s="227"/>
      <c r="D3" s="227"/>
      <c r="E3" s="227"/>
      <c r="F3" s="227"/>
      <c r="G3" s="227"/>
      <c r="H3" s="227"/>
      <c r="I3" s="228"/>
    </row>
    <row r="4" spans="1:9" ht="15.75" customHeight="1" thickBot="1" x14ac:dyDescent="0.3">
      <c r="A4" s="4" t="s">
        <v>2</v>
      </c>
      <c r="B4" s="5" t="s">
        <v>3</v>
      </c>
      <c r="C4" s="6"/>
      <c r="D4" s="6"/>
      <c r="E4" s="6"/>
      <c r="F4" s="6"/>
      <c r="G4" s="7"/>
      <c r="H4" s="8" t="s">
        <v>4</v>
      </c>
      <c r="I4" s="9"/>
    </row>
    <row r="5" spans="1:9" ht="15.75" thickBot="1" x14ac:dyDescent="0.3">
      <c r="A5" s="10"/>
      <c r="I5" s="12"/>
    </row>
    <row r="6" spans="1:9" ht="15.75" customHeight="1" thickBot="1" x14ac:dyDescent="0.3">
      <c r="A6" s="4" t="s">
        <v>5</v>
      </c>
      <c r="B6" s="5" t="s">
        <v>6</v>
      </c>
      <c r="C6" s="6"/>
      <c r="D6" s="6"/>
      <c r="E6" s="6"/>
      <c r="F6" s="6"/>
      <c r="G6" s="7"/>
      <c r="H6" s="13">
        <v>18280.8</v>
      </c>
      <c r="I6" s="9" t="s">
        <v>7</v>
      </c>
    </row>
    <row r="7" spans="1:9" ht="15.75" thickBot="1" x14ac:dyDescent="0.3">
      <c r="A7" s="10"/>
      <c r="I7" s="12"/>
    </row>
    <row r="8" spans="1:9" ht="15.75" customHeight="1" thickBot="1" x14ac:dyDescent="0.3">
      <c r="A8" s="4" t="s">
        <v>8</v>
      </c>
      <c r="B8" s="5" t="s">
        <v>9</v>
      </c>
      <c r="C8" s="6"/>
      <c r="D8" s="6"/>
      <c r="E8" s="6"/>
      <c r="F8" s="6"/>
      <c r="G8" s="6"/>
      <c r="H8" s="7"/>
      <c r="I8" s="9" t="s">
        <v>7</v>
      </c>
    </row>
    <row r="9" spans="1:9" x14ac:dyDescent="0.25">
      <c r="A9" s="14"/>
      <c r="B9" s="15"/>
      <c r="C9" s="15"/>
      <c r="D9" s="15"/>
      <c r="E9" s="15"/>
      <c r="F9" s="15"/>
      <c r="G9" s="15"/>
      <c r="H9" s="16"/>
      <c r="I9" s="17"/>
    </row>
    <row r="10" spans="1:9" x14ac:dyDescent="0.25">
      <c r="A10" s="18" t="s">
        <v>10</v>
      </c>
      <c r="B10" s="163" t="s">
        <v>421</v>
      </c>
      <c r="C10" s="163" t="s">
        <v>422</v>
      </c>
      <c r="D10" s="169" t="s">
        <v>423</v>
      </c>
      <c r="E10" s="163" t="s">
        <v>424</v>
      </c>
      <c r="F10" s="163" t="s">
        <v>425</v>
      </c>
      <c r="G10" s="163" t="s">
        <v>426</v>
      </c>
      <c r="H10" s="163" t="s">
        <v>427</v>
      </c>
      <c r="I10" s="12"/>
    </row>
    <row r="11" spans="1:9" x14ac:dyDescent="0.25">
      <c r="A11" s="20" t="s">
        <v>11</v>
      </c>
      <c r="B11" s="160">
        <v>511</v>
      </c>
      <c r="C11" s="160">
        <v>520</v>
      </c>
      <c r="D11" s="160">
        <v>528</v>
      </c>
      <c r="E11" s="160">
        <v>533</v>
      </c>
      <c r="F11" s="160">
        <v>531</v>
      </c>
      <c r="G11" s="160">
        <v>542</v>
      </c>
      <c r="H11" s="160">
        <v>535</v>
      </c>
      <c r="I11" s="12"/>
    </row>
    <row r="12" spans="1:9" x14ac:dyDescent="0.25">
      <c r="A12" s="20" t="s">
        <v>12</v>
      </c>
      <c r="B12" s="160">
        <v>1028</v>
      </c>
      <c r="C12" s="160">
        <v>1064</v>
      </c>
      <c r="D12" s="160">
        <v>1123</v>
      </c>
      <c r="E12" s="160">
        <v>1110</v>
      </c>
      <c r="F12" s="160">
        <v>1070</v>
      </c>
      <c r="G12" s="160">
        <v>1196</v>
      </c>
      <c r="H12" s="160">
        <v>1042</v>
      </c>
      <c r="I12" s="12"/>
    </row>
    <row r="13" spans="1:9" x14ac:dyDescent="0.25">
      <c r="A13" s="22"/>
      <c r="B13" s="22"/>
      <c r="C13" s="22"/>
      <c r="D13" s="22"/>
      <c r="E13" s="22"/>
      <c r="F13" s="22"/>
      <c r="G13" s="22"/>
      <c r="H13" s="22"/>
      <c r="I13" s="12"/>
    </row>
    <row r="14" spans="1:9" x14ac:dyDescent="0.25">
      <c r="A14" s="23"/>
      <c r="B14" s="11"/>
      <c r="C14" s="11"/>
      <c r="D14" s="11"/>
      <c r="E14" s="11"/>
      <c r="F14" s="11"/>
      <c r="G14" s="11"/>
      <c r="I14" s="12"/>
    </row>
    <row r="15" spans="1:9" ht="15.75" customHeight="1" x14ac:dyDescent="0.25">
      <c r="A15" s="23"/>
      <c r="B15" s="11"/>
      <c r="C15" s="11"/>
      <c r="D15" s="11"/>
      <c r="E15" s="11"/>
      <c r="F15" s="11"/>
      <c r="G15" s="11"/>
      <c r="I15" s="12"/>
    </row>
    <row r="16" spans="1:9" x14ac:dyDescent="0.25">
      <c r="A16" s="23"/>
      <c r="B16" s="11"/>
      <c r="C16" s="11"/>
      <c r="D16" s="11"/>
      <c r="E16" s="11"/>
      <c r="F16" s="11"/>
      <c r="G16" s="11"/>
      <c r="I16" s="12"/>
    </row>
    <row r="17" spans="1:9" x14ac:dyDescent="0.25">
      <c r="A17" s="23"/>
      <c r="B17" s="11"/>
      <c r="C17" s="11"/>
      <c r="D17" s="11"/>
      <c r="E17" s="11"/>
      <c r="F17" s="11"/>
      <c r="G17" s="11"/>
      <c r="I17" s="12"/>
    </row>
    <row r="18" spans="1:9" x14ac:dyDescent="0.25">
      <c r="A18" s="23"/>
      <c r="B18" s="11"/>
      <c r="C18" s="11"/>
      <c r="D18" s="11"/>
      <c r="E18" s="11"/>
      <c r="F18" s="11"/>
      <c r="G18" s="11"/>
      <c r="I18" s="12"/>
    </row>
    <row r="19" spans="1:9" x14ac:dyDescent="0.25">
      <c r="A19" s="23"/>
      <c r="B19" s="11"/>
      <c r="C19" s="11"/>
      <c r="D19" s="11"/>
      <c r="E19" s="11"/>
      <c r="F19" s="11"/>
      <c r="G19" s="11"/>
      <c r="I19" s="12"/>
    </row>
    <row r="20" spans="1:9" x14ac:dyDescent="0.25">
      <c r="A20" s="23"/>
      <c r="B20" s="11"/>
      <c r="C20" s="11"/>
      <c r="D20" s="11"/>
      <c r="E20" s="11"/>
      <c r="F20" s="11"/>
      <c r="G20" s="11"/>
      <c r="I20" s="12"/>
    </row>
    <row r="21" spans="1:9" x14ac:dyDescent="0.25">
      <c r="A21" s="23"/>
      <c r="B21" s="11"/>
      <c r="C21" s="11"/>
      <c r="D21" s="11"/>
      <c r="E21" s="11"/>
      <c r="F21" s="11"/>
      <c r="G21" s="11"/>
      <c r="I21" s="12"/>
    </row>
    <row r="22" spans="1:9" ht="15.75" customHeight="1" x14ac:dyDescent="0.25">
      <c r="A22" s="23"/>
      <c r="B22" s="11"/>
      <c r="C22" s="11"/>
      <c r="D22" s="11"/>
      <c r="E22" s="11"/>
      <c r="F22" s="11"/>
      <c r="G22" s="11"/>
      <c r="I22" s="12"/>
    </row>
    <row r="23" spans="1:9" x14ac:dyDescent="0.25">
      <c r="A23" s="23"/>
      <c r="B23" s="11"/>
      <c r="C23" s="11"/>
      <c r="D23" s="11"/>
      <c r="E23" s="11"/>
      <c r="F23" s="11"/>
      <c r="G23" s="11"/>
      <c r="I23" s="12"/>
    </row>
    <row r="24" spans="1:9" x14ac:dyDescent="0.25">
      <c r="A24" s="23"/>
      <c r="B24" s="11"/>
      <c r="C24" s="11"/>
      <c r="D24" s="11"/>
      <c r="E24" s="11"/>
      <c r="F24" s="11"/>
      <c r="G24" s="11"/>
      <c r="I24" s="12"/>
    </row>
    <row r="25" spans="1:9" x14ac:dyDescent="0.25">
      <c r="A25" s="23"/>
      <c r="B25" s="11"/>
      <c r="C25" s="11"/>
      <c r="D25" s="11"/>
      <c r="E25" s="11"/>
      <c r="F25" s="11"/>
      <c r="G25" s="11"/>
      <c r="I25" s="12"/>
    </row>
    <row r="26" spans="1:9" x14ac:dyDescent="0.25">
      <c r="A26" s="23"/>
      <c r="B26" s="11"/>
      <c r="C26" s="11"/>
      <c r="D26" s="11"/>
      <c r="E26" s="11"/>
      <c r="F26" s="11"/>
      <c r="G26" s="11"/>
      <c r="I26" s="12"/>
    </row>
    <row r="27" spans="1:9" x14ac:dyDescent="0.25">
      <c r="A27" s="23"/>
      <c r="B27" s="11"/>
      <c r="C27" s="11"/>
      <c r="D27" s="11"/>
      <c r="E27" s="11"/>
      <c r="F27" s="11"/>
      <c r="G27" s="11"/>
      <c r="I27" s="12"/>
    </row>
    <row r="28" spans="1:9" x14ac:dyDescent="0.25">
      <c r="A28" s="23"/>
      <c r="B28" s="11"/>
      <c r="C28" s="11"/>
      <c r="D28" s="11"/>
      <c r="E28" s="11"/>
      <c r="F28" s="11"/>
      <c r="G28" s="11"/>
      <c r="I28" s="12"/>
    </row>
    <row r="29" spans="1:9" x14ac:dyDescent="0.25">
      <c r="A29" s="23"/>
      <c r="B29" s="11"/>
      <c r="C29" s="11"/>
      <c r="D29" s="11"/>
      <c r="E29" s="11"/>
      <c r="F29" s="11"/>
      <c r="G29" s="11"/>
      <c r="I29" s="12"/>
    </row>
    <row r="30" spans="1:9" x14ac:dyDescent="0.25">
      <c r="A30" s="23"/>
      <c r="B30" s="11"/>
      <c r="C30" s="11"/>
      <c r="D30" s="11"/>
      <c r="E30" s="11"/>
      <c r="F30" s="11"/>
      <c r="G30" s="11"/>
      <c r="I30" s="12"/>
    </row>
    <row r="31" spans="1:9" x14ac:dyDescent="0.25">
      <c r="A31" s="23"/>
      <c r="B31" s="11"/>
      <c r="C31" s="11"/>
      <c r="D31" s="11"/>
      <c r="E31" s="11"/>
      <c r="F31" s="11"/>
      <c r="G31" s="11"/>
      <c r="I31" s="12"/>
    </row>
    <row r="32" spans="1:9" x14ac:dyDescent="0.25">
      <c r="A32" s="23"/>
      <c r="B32" s="11"/>
      <c r="C32" s="11"/>
      <c r="D32" s="11"/>
      <c r="E32" s="11"/>
      <c r="F32" s="11"/>
      <c r="G32" s="11"/>
      <c r="I32" s="12"/>
    </row>
    <row r="33" spans="1:9" x14ac:dyDescent="0.25">
      <c r="A33" s="23"/>
      <c r="B33" s="11"/>
      <c r="C33" s="11"/>
      <c r="D33" s="11"/>
      <c r="E33" s="11"/>
      <c r="F33" s="11"/>
      <c r="G33" s="11"/>
      <c r="I33" s="12"/>
    </row>
    <row r="34" spans="1:9" x14ac:dyDescent="0.25">
      <c r="A34" s="23"/>
      <c r="B34" s="11"/>
      <c r="C34" s="11"/>
      <c r="D34" s="11"/>
      <c r="E34" s="11"/>
      <c r="F34" s="11"/>
      <c r="G34" s="11"/>
      <c r="I34" s="12"/>
    </row>
    <row r="35" spans="1:9" x14ac:dyDescent="0.25">
      <c r="A35" s="23"/>
      <c r="B35" s="11"/>
      <c r="C35" s="11"/>
      <c r="D35" s="11"/>
      <c r="E35" s="11"/>
      <c r="F35" s="11"/>
      <c r="G35" s="11"/>
      <c r="I35" s="12"/>
    </row>
    <row r="36" spans="1:9" x14ac:dyDescent="0.25">
      <c r="A36" s="23"/>
      <c r="B36" s="11"/>
      <c r="C36" s="11"/>
      <c r="D36" s="11"/>
      <c r="E36" s="11"/>
      <c r="F36" s="11"/>
      <c r="G36" s="11"/>
      <c r="I36" s="12"/>
    </row>
    <row r="37" spans="1:9" ht="15.75" thickBot="1" x14ac:dyDescent="0.3">
      <c r="A37" s="24"/>
      <c r="B37" s="25"/>
      <c r="C37" s="25"/>
      <c r="D37" s="25"/>
      <c r="E37" s="25"/>
      <c r="F37" s="25"/>
      <c r="G37" s="25"/>
      <c r="H37" s="26"/>
      <c r="I37" s="27"/>
    </row>
    <row r="38" spans="1:9" ht="15.75" customHeight="1" thickBot="1" x14ac:dyDescent="0.3">
      <c r="A38" s="4" t="s">
        <v>13</v>
      </c>
      <c r="B38" s="5" t="s">
        <v>14</v>
      </c>
      <c r="C38" s="6"/>
      <c r="D38" s="6"/>
      <c r="E38" s="6"/>
      <c r="F38" s="6"/>
      <c r="G38" s="7"/>
      <c r="H38" s="8" t="s">
        <v>7</v>
      </c>
      <c r="I38" s="9"/>
    </row>
    <row r="39" spans="1:9" x14ac:dyDescent="0.25">
      <c r="A39" s="10"/>
      <c r="I39" s="12"/>
    </row>
    <row r="40" spans="1:9" x14ac:dyDescent="0.25">
      <c r="A40" s="10"/>
      <c r="C40" s="19" t="s">
        <v>15</v>
      </c>
      <c r="D40" s="19">
        <v>1</v>
      </c>
      <c r="E40" s="19">
        <v>2</v>
      </c>
      <c r="F40" s="19">
        <v>3</v>
      </c>
      <c r="G40" s="19">
        <v>4</v>
      </c>
      <c r="I40" s="12"/>
    </row>
    <row r="41" spans="1:9" x14ac:dyDescent="0.25">
      <c r="A41" s="10"/>
      <c r="C41" s="28" t="s">
        <v>11</v>
      </c>
      <c r="D41" s="29">
        <v>572</v>
      </c>
      <c r="E41" s="29">
        <v>472</v>
      </c>
      <c r="F41" s="29">
        <v>471</v>
      </c>
      <c r="G41" s="29">
        <v>461</v>
      </c>
      <c r="I41" s="12"/>
    </row>
    <row r="42" spans="1:9" x14ac:dyDescent="0.25">
      <c r="A42" s="10"/>
      <c r="C42" s="28" t="s">
        <v>12</v>
      </c>
      <c r="D42" s="29">
        <v>1158</v>
      </c>
      <c r="E42" s="29">
        <v>1127</v>
      </c>
      <c r="F42" s="29">
        <v>965</v>
      </c>
      <c r="G42" s="29">
        <v>979</v>
      </c>
      <c r="I42" s="12"/>
    </row>
    <row r="43" spans="1:9" x14ac:dyDescent="0.25">
      <c r="A43" s="10"/>
      <c r="C43" s="30"/>
      <c r="D43" s="29"/>
      <c r="E43" s="29"/>
      <c r="F43" s="29"/>
      <c r="G43" s="29"/>
      <c r="I43" s="12"/>
    </row>
    <row r="44" spans="1:9" x14ac:dyDescent="0.25">
      <c r="A44" s="10"/>
      <c r="I44" s="12"/>
    </row>
    <row r="45" spans="1:9" x14ac:dyDescent="0.25">
      <c r="A45" s="10"/>
      <c r="I45" s="12"/>
    </row>
    <row r="46" spans="1:9" x14ac:dyDescent="0.25">
      <c r="A46" s="10"/>
      <c r="I46" s="12"/>
    </row>
    <row r="47" spans="1:9" x14ac:dyDescent="0.25">
      <c r="A47" s="10"/>
      <c r="I47" s="12"/>
    </row>
    <row r="48" spans="1:9" x14ac:dyDescent="0.25">
      <c r="A48" s="10"/>
      <c r="I48" s="12"/>
    </row>
    <row r="49" spans="1:9" x14ac:dyDescent="0.25">
      <c r="A49" s="10"/>
      <c r="I49" s="12"/>
    </row>
    <row r="50" spans="1:9" x14ac:dyDescent="0.25">
      <c r="A50" s="10"/>
      <c r="I50" s="12"/>
    </row>
    <row r="51" spans="1:9" x14ac:dyDescent="0.25">
      <c r="A51" s="10"/>
      <c r="I51" s="12"/>
    </row>
    <row r="52" spans="1:9" x14ac:dyDescent="0.25">
      <c r="A52" s="10"/>
      <c r="I52" s="12"/>
    </row>
    <row r="53" spans="1:9" x14ac:dyDescent="0.25">
      <c r="A53" s="10"/>
      <c r="I53" s="12"/>
    </row>
    <row r="54" spans="1:9" x14ac:dyDescent="0.25">
      <c r="A54" s="10"/>
      <c r="I54" s="12"/>
    </row>
    <row r="55" spans="1:9" x14ac:dyDescent="0.25">
      <c r="A55" s="10"/>
      <c r="I55" s="12"/>
    </row>
    <row r="56" spans="1:9" x14ac:dyDescent="0.25">
      <c r="A56" s="10"/>
      <c r="I56" s="12"/>
    </row>
    <row r="57" spans="1:9" x14ac:dyDescent="0.25">
      <c r="A57" s="10"/>
      <c r="I57" s="12"/>
    </row>
    <row r="58" spans="1:9" x14ac:dyDescent="0.25">
      <c r="A58" s="10"/>
      <c r="I58" s="12"/>
    </row>
    <row r="59" spans="1:9" x14ac:dyDescent="0.25">
      <c r="A59" s="10"/>
      <c r="I59" s="12"/>
    </row>
    <row r="60" spans="1:9" x14ac:dyDescent="0.25">
      <c r="A60" s="10"/>
      <c r="I60" s="12"/>
    </row>
    <row r="61" spans="1:9" x14ac:dyDescent="0.25">
      <c r="A61" s="10"/>
      <c r="I61" s="12"/>
    </row>
    <row r="62" spans="1:9" x14ac:dyDescent="0.25">
      <c r="A62" s="10"/>
      <c r="I62" s="12"/>
    </row>
    <row r="63" spans="1:9" x14ac:dyDescent="0.25">
      <c r="A63" s="10"/>
      <c r="I63" s="12"/>
    </row>
    <row r="64" spans="1:9" x14ac:dyDescent="0.25">
      <c r="A64" s="10"/>
      <c r="I64" s="12"/>
    </row>
    <row r="65" spans="1:9" x14ac:dyDescent="0.25">
      <c r="A65" s="10"/>
      <c r="I65" s="12"/>
    </row>
    <row r="66" spans="1:9" x14ac:dyDescent="0.25">
      <c r="A66" s="10"/>
      <c r="I66" s="12"/>
    </row>
    <row r="67" spans="1:9" ht="15.75" thickBot="1" x14ac:dyDescent="0.3">
      <c r="A67" s="10"/>
      <c r="I67" s="12"/>
    </row>
    <row r="68" spans="1:9" ht="15.75" customHeight="1" thickBot="1" x14ac:dyDescent="0.3">
      <c r="A68" s="4" t="s">
        <v>16</v>
      </c>
      <c r="B68" s="5" t="s">
        <v>17</v>
      </c>
      <c r="C68" s="6"/>
      <c r="D68" s="6"/>
      <c r="E68" s="6"/>
      <c r="F68" s="6"/>
      <c r="G68" s="7"/>
      <c r="H68" s="8" t="s">
        <v>7</v>
      </c>
      <c r="I68" s="9"/>
    </row>
    <row r="69" spans="1:9" x14ac:dyDescent="0.25">
      <c r="A69" s="14"/>
      <c r="B69" s="31"/>
      <c r="C69" s="31"/>
      <c r="D69" s="31"/>
      <c r="E69" s="31"/>
      <c r="F69" s="31"/>
      <c r="G69" s="31"/>
      <c r="H69" s="16"/>
      <c r="I69" s="17"/>
    </row>
    <row r="70" spans="1:9" x14ac:dyDescent="0.25">
      <c r="A70" s="10"/>
      <c r="C70" s="250">
        <v>2026</v>
      </c>
      <c r="D70" s="251"/>
      <c r="E70" s="252"/>
      <c r="F70"/>
      <c r="I70" s="12"/>
    </row>
    <row r="71" spans="1:9" x14ac:dyDescent="0.25">
      <c r="A71" s="10"/>
      <c r="C71" s="32" t="s">
        <v>18</v>
      </c>
      <c r="D71" s="33" t="s">
        <v>11</v>
      </c>
      <c r="E71" s="33" t="s">
        <v>12</v>
      </c>
      <c r="G71" s="11"/>
      <c r="H71"/>
      <c r="I71" s="34"/>
    </row>
    <row r="72" spans="1:9" x14ac:dyDescent="0.25">
      <c r="A72" s="10"/>
      <c r="C72" s="28">
        <v>1</v>
      </c>
      <c r="D72" s="29">
        <v>537</v>
      </c>
      <c r="E72" s="29">
        <v>1377</v>
      </c>
      <c r="G72" s="11"/>
      <c r="H72"/>
      <c r="I72" s="34"/>
    </row>
    <row r="73" spans="1:9" x14ac:dyDescent="0.25">
      <c r="A73" s="10"/>
      <c r="C73" s="28">
        <v>2</v>
      </c>
      <c r="D73" s="29">
        <v>521</v>
      </c>
      <c r="E73" s="29">
        <v>1460</v>
      </c>
      <c r="G73" s="11"/>
      <c r="H73"/>
      <c r="I73" s="34"/>
    </row>
    <row r="74" spans="1:9" x14ac:dyDescent="0.25">
      <c r="A74" s="10"/>
      <c r="C74" s="28">
        <v>3</v>
      </c>
      <c r="D74" s="29">
        <v>539</v>
      </c>
      <c r="E74" s="29">
        <v>1543</v>
      </c>
      <c r="G74" s="11"/>
      <c r="H74"/>
      <c r="I74" s="34"/>
    </row>
    <row r="75" spans="1:9" x14ac:dyDescent="0.25">
      <c r="A75" s="10"/>
      <c r="C75" s="28">
        <v>4</v>
      </c>
      <c r="D75" s="29">
        <v>513</v>
      </c>
      <c r="E75" s="29">
        <v>1433</v>
      </c>
      <c r="G75" s="11"/>
      <c r="H75"/>
      <c r="I75" s="34"/>
    </row>
    <row r="76" spans="1:9" x14ac:dyDescent="0.25">
      <c r="A76" s="10"/>
      <c r="C76" s="28">
        <v>5</v>
      </c>
      <c r="D76" s="29">
        <v>500</v>
      </c>
      <c r="E76" s="29">
        <v>1312</v>
      </c>
      <c r="G76" s="11"/>
      <c r="H76"/>
      <c r="I76" s="34"/>
    </row>
    <row r="77" spans="1:9" x14ac:dyDescent="0.25">
      <c r="A77" s="10"/>
      <c r="C77" s="28">
        <v>6</v>
      </c>
      <c r="D77" s="29">
        <v>506</v>
      </c>
      <c r="E77" s="29">
        <v>1396</v>
      </c>
      <c r="G77" s="11"/>
      <c r="H77"/>
      <c r="I77" s="34"/>
    </row>
    <row r="78" spans="1:9" x14ac:dyDescent="0.25">
      <c r="A78" s="10"/>
      <c r="C78" s="28">
        <v>7</v>
      </c>
      <c r="D78" s="29">
        <v>532</v>
      </c>
      <c r="E78" s="29">
        <v>1499</v>
      </c>
      <c r="G78" s="11"/>
      <c r="H78"/>
      <c r="I78" s="34"/>
    </row>
    <row r="79" spans="1:9" x14ac:dyDescent="0.25">
      <c r="A79" s="10"/>
      <c r="C79" s="28">
        <v>8</v>
      </c>
      <c r="D79" s="29">
        <v>503</v>
      </c>
      <c r="E79" s="29">
        <v>1542</v>
      </c>
      <c r="G79" s="11"/>
      <c r="H79"/>
      <c r="I79" s="34"/>
    </row>
    <row r="80" spans="1:9" x14ac:dyDescent="0.25">
      <c r="A80" s="10"/>
      <c r="C80" s="28">
        <v>9</v>
      </c>
      <c r="D80" s="29">
        <v>532</v>
      </c>
      <c r="E80" s="29">
        <v>1474</v>
      </c>
      <c r="G80" s="11"/>
      <c r="H80"/>
      <c r="I80" s="34"/>
    </row>
    <row r="81" spans="1:9" ht="15.75" customHeight="1" x14ac:dyDescent="0.25">
      <c r="A81" s="10"/>
      <c r="C81" s="28">
        <v>10</v>
      </c>
      <c r="D81" s="29">
        <v>557</v>
      </c>
      <c r="E81" s="29">
        <v>1382</v>
      </c>
      <c r="G81" s="11"/>
      <c r="H81"/>
      <c r="I81" s="34"/>
    </row>
    <row r="82" spans="1:9" ht="15.75" customHeight="1" x14ac:dyDescent="0.25">
      <c r="A82" s="10"/>
      <c r="C82" s="28">
        <v>11</v>
      </c>
      <c r="D82" s="29">
        <v>500</v>
      </c>
      <c r="E82" s="29">
        <v>1259</v>
      </c>
      <c r="G82" s="11"/>
      <c r="H82"/>
      <c r="I82" s="34"/>
    </row>
    <row r="83" spans="1:9" x14ac:dyDescent="0.25">
      <c r="A83" s="10"/>
      <c r="C83" s="28">
        <v>12</v>
      </c>
      <c r="D83" s="29">
        <v>500</v>
      </c>
      <c r="E83" s="29">
        <v>1358</v>
      </c>
      <c r="G83" s="11"/>
      <c r="H83"/>
      <c r="I83" s="34"/>
    </row>
    <row r="84" spans="1:9" x14ac:dyDescent="0.25">
      <c r="A84" s="10"/>
      <c r="C84" s="28">
        <v>13</v>
      </c>
      <c r="D84" s="29">
        <v>533</v>
      </c>
      <c r="E84" s="29">
        <v>1253</v>
      </c>
      <c r="G84" s="11"/>
      <c r="H84"/>
      <c r="I84" s="34"/>
    </row>
    <row r="85" spans="1:9" x14ac:dyDescent="0.25">
      <c r="A85" s="10"/>
      <c r="C85" s="28">
        <v>14</v>
      </c>
      <c r="D85" s="29">
        <v>400</v>
      </c>
      <c r="E85" s="29">
        <v>1171</v>
      </c>
      <c r="G85" s="11"/>
      <c r="H85"/>
      <c r="I85" s="34"/>
    </row>
    <row r="86" spans="1:9" x14ac:dyDescent="0.25">
      <c r="A86" s="10"/>
      <c r="C86" s="28">
        <v>15</v>
      </c>
      <c r="D86" s="29">
        <v>502</v>
      </c>
      <c r="E86" s="29">
        <v>1390</v>
      </c>
      <c r="G86" s="11"/>
      <c r="H86"/>
      <c r="I86" s="34"/>
    </row>
    <row r="87" spans="1:9" x14ac:dyDescent="0.25">
      <c r="A87" s="10"/>
      <c r="C87" s="28">
        <v>16</v>
      </c>
      <c r="D87" s="29">
        <v>481</v>
      </c>
      <c r="E87" s="29">
        <v>1146</v>
      </c>
      <c r="G87" s="11"/>
      <c r="H87"/>
      <c r="I87" s="34"/>
    </row>
    <row r="88" spans="1:9" x14ac:dyDescent="0.25">
      <c r="A88" s="10"/>
      <c r="C88" s="28">
        <v>17</v>
      </c>
      <c r="D88" s="29">
        <v>474</v>
      </c>
      <c r="E88" s="29">
        <v>1011</v>
      </c>
      <c r="G88" s="11"/>
      <c r="H88"/>
      <c r="I88" s="34"/>
    </row>
    <row r="89" spans="1:9" x14ac:dyDescent="0.25">
      <c r="A89" s="10"/>
      <c r="C89" s="28">
        <v>18</v>
      </c>
      <c r="D89" s="29">
        <v>500</v>
      </c>
      <c r="E89" s="29">
        <v>917</v>
      </c>
      <c r="G89" s="11"/>
      <c r="H89"/>
      <c r="I89" s="34"/>
    </row>
    <row r="90" spans="1:9" x14ac:dyDescent="0.25">
      <c r="A90" s="10"/>
      <c r="C90" s="28">
        <v>19</v>
      </c>
      <c r="D90" s="29">
        <v>512</v>
      </c>
      <c r="E90" s="29">
        <v>947</v>
      </c>
      <c r="G90" s="11"/>
      <c r="H90"/>
      <c r="I90" s="34"/>
    </row>
    <row r="91" spans="1:9" x14ac:dyDescent="0.25">
      <c r="A91" s="10"/>
      <c r="C91" s="28">
        <v>20</v>
      </c>
      <c r="D91" s="29">
        <v>481</v>
      </c>
      <c r="E91" s="29">
        <v>981</v>
      </c>
      <c r="G91" s="11"/>
      <c r="H91"/>
      <c r="I91" s="34"/>
    </row>
    <row r="92" spans="1:9" x14ac:dyDescent="0.25">
      <c r="A92" s="10"/>
      <c r="C92" s="28">
        <v>21</v>
      </c>
      <c r="D92" s="29">
        <v>476</v>
      </c>
      <c r="E92" s="29">
        <v>974</v>
      </c>
      <c r="G92" s="11"/>
      <c r="H92"/>
      <c r="I92" s="34"/>
    </row>
    <row r="93" spans="1:9" x14ac:dyDescent="0.25">
      <c r="A93" s="10"/>
      <c r="C93" s="28">
        <v>22</v>
      </c>
      <c r="D93" s="29">
        <v>470</v>
      </c>
      <c r="E93" s="29">
        <v>966</v>
      </c>
      <c r="G93" s="11"/>
      <c r="H93"/>
      <c r="I93" s="34"/>
    </row>
    <row r="94" spans="1:9" x14ac:dyDescent="0.25">
      <c r="A94" s="10"/>
      <c r="C94" s="28">
        <v>23</v>
      </c>
      <c r="D94" s="29">
        <v>489</v>
      </c>
      <c r="E94" s="29">
        <v>985</v>
      </c>
      <c r="G94" s="11"/>
      <c r="H94"/>
      <c r="I94" s="34"/>
    </row>
    <row r="95" spans="1:9" x14ac:dyDescent="0.25">
      <c r="A95" s="10"/>
      <c r="C95" s="28">
        <v>24</v>
      </c>
      <c r="D95" s="29">
        <v>521</v>
      </c>
      <c r="E95" s="29">
        <v>1093</v>
      </c>
      <c r="G95" s="11"/>
      <c r="H95"/>
      <c r="I95" s="34"/>
    </row>
    <row r="96" spans="1:9" x14ac:dyDescent="0.25">
      <c r="A96" s="10"/>
      <c r="C96" s="28">
        <v>25</v>
      </c>
      <c r="D96" s="29">
        <v>565</v>
      </c>
      <c r="E96" s="29">
        <v>1105</v>
      </c>
      <c r="G96" s="11"/>
      <c r="H96"/>
      <c r="I96" s="34"/>
    </row>
    <row r="97" spans="1:9" x14ac:dyDescent="0.25">
      <c r="A97" s="10"/>
      <c r="C97" s="28">
        <v>26</v>
      </c>
      <c r="D97" s="29">
        <v>561</v>
      </c>
      <c r="E97" s="29">
        <v>1204</v>
      </c>
      <c r="G97" s="11"/>
      <c r="H97"/>
      <c r="I97" s="34"/>
    </row>
    <row r="98" spans="1:9" x14ac:dyDescent="0.25">
      <c r="A98" s="10"/>
      <c r="C98" s="28">
        <v>27</v>
      </c>
      <c r="D98" s="29">
        <v>615</v>
      </c>
      <c r="E98" s="29">
        <v>1214</v>
      </c>
      <c r="G98" s="11"/>
      <c r="H98"/>
      <c r="I98" s="34"/>
    </row>
    <row r="99" spans="1:9" x14ac:dyDescent="0.25">
      <c r="A99" s="10"/>
      <c r="C99" s="28">
        <v>28</v>
      </c>
      <c r="D99" s="29">
        <v>572</v>
      </c>
      <c r="E99" s="29">
        <v>1251</v>
      </c>
      <c r="G99" s="11"/>
      <c r="H99"/>
      <c r="I99" s="34"/>
    </row>
    <row r="100" spans="1:9" x14ac:dyDescent="0.25">
      <c r="A100" s="10"/>
      <c r="C100" s="28">
        <v>29</v>
      </c>
      <c r="D100" s="29">
        <v>574</v>
      </c>
      <c r="E100" s="29">
        <v>1210</v>
      </c>
      <c r="G100" s="11"/>
      <c r="H100"/>
      <c r="I100" s="34"/>
    </row>
    <row r="101" spans="1:9" x14ac:dyDescent="0.25">
      <c r="A101" s="10"/>
      <c r="C101" s="28">
        <v>30</v>
      </c>
      <c r="D101" s="29">
        <v>618</v>
      </c>
      <c r="E101" s="29">
        <v>1355</v>
      </c>
      <c r="G101" s="11"/>
      <c r="H101"/>
      <c r="I101" s="34"/>
    </row>
    <row r="102" spans="1:9" x14ac:dyDescent="0.25">
      <c r="A102" s="10"/>
      <c r="C102" s="28">
        <v>31</v>
      </c>
      <c r="D102" s="29">
        <v>618</v>
      </c>
      <c r="E102" s="29">
        <v>1179</v>
      </c>
      <c r="G102" s="11"/>
      <c r="H102"/>
      <c r="I102" s="34"/>
    </row>
    <row r="103" spans="1:9" x14ac:dyDescent="0.25">
      <c r="A103" s="10"/>
      <c r="C103" s="28">
        <v>32</v>
      </c>
      <c r="D103" s="29">
        <v>602</v>
      </c>
      <c r="E103" s="29">
        <v>1279</v>
      </c>
      <c r="G103" s="11"/>
      <c r="H103"/>
      <c r="I103" s="34"/>
    </row>
    <row r="104" spans="1:9" x14ac:dyDescent="0.25">
      <c r="A104" s="10"/>
      <c r="C104" s="28">
        <v>33</v>
      </c>
      <c r="D104" s="29">
        <v>658</v>
      </c>
      <c r="E104" s="29">
        <v>1446</v>
      </c>
      <c r="G104" s="11"/>
      <c r="H104"/>
      <c r="I104" s="34"/>
    </row>
    <row r="105" spans="1:9" x14ac:dyDescent="0.25">
      <c r="A105" s="10"/>
      <c r="C105" s="28">
        <v>34</v>
      </c>
      <c r="D105" s="29">
        <v>627</v>
      </c>
      <c r="E105" s="29">
        <v>1271</v>
      </c>
      <c r="G105" s="11"/>
      <c r="H105"/>
      <c r="I105" s="34"/>
    </row>
    <row r="106" spans="1:9" x14ac:dyDescent="0.25">
      <c r="A106" s="10"/>
      <c r="C106" s="28">
        <v>35</v>
      </c>
      <c r="D106" s="29">
        <v>572</v>
      </c>
      <c r="E106" s="29">
        <v>1147</v>
      </c>
      <c r="G106" s="11"/>
      <c r="H106"/>
      <c r="I106" s="34"/>
    </row>
    <row r="107" spans="1:9" x14ac:dyDescent="0.25">
      <c r="A107" s="10"/>
      <c r="C107" s="28">
        <v>36</v>
      </c>
      <c r="D107" s="29">
        <v>511</v>
      </c>
      <c r="E107" s="29">
        <v>1089</v>
      </c>
      <c r="G107" s="11"/>
      <c r="H107"/>
      <c r="I107" s="34"/>
    </row>
    <row r="108" spans="1:9" x14ac:dyDescent="0.25">
      <c r="A108" s="10"/>
      <c r="C108" s="28">
        <v>37</v>
      </c>
      <c r="D108" s="29">
        <v>557</v>
      </c>
      <c r="E108" s="29">
        <v>1113</v>
      </c>
      <c r="G108" s="11"/>
      <c r="H108"/>
      <c r="I108" s="34"/>
    </row>
    <row r="109" spans="1:9" x14ac:dyDescent="0.25">
      <c r="A109" s="10"/>
      <c r="C109" s="28">
        <v>38</v>
      </c>
      <c r="D109" s="29">
        <v>538</v>
      </c>
      <c r="E109" s="29">
        <v>1113</v>
      </c>
      <c r="G109" s="11"/>
      <c r="H109"/>
      <c r="I109" s="34"/>
    </row>
    <row r="110" spans="1:9" ht="15.75" customHeight="1" x14ac:dyDescent="0.25">
      <c r="A110" s="10"/>
      <c r="C110" s="28">
        <v>39</v>
      </c>
      <c r="D110" s="29">
        <v>532</v>
      </c>
      <c r="E110" s="29">
        <v>1077</v>
      </c>
      <c r="G110" s="11"/>
      <c r="H110"/>
      <c r="I110" s="34"/>
    </row>
    <row r="111" spans="1:9" x14ac:dyDescent="0.25">
      <c r="A111" s="10"/>
      <c r="C111" s="28">
        <v>40</v>
      </c>
      <c r="D111" s="29">
        <v>488</v>
      </c>
      <c r="E111" s="29">
        <v>1202</v>
      </c>
      <c r="G111" s="11"/>
      <c r="H111"/>
      <c r="I111" s="34"/>
    </row>
    <row r="112" spans="1:9" x14ac:dyDescent="0.25">
      <c r="A112" s="10"/>
      <c r="C112" s="28">
        <v>41</v>
      </c>
      <c r="D112" s="29">
        <v>481</v>
      </c>
      <c r="E112" s="29">
        <v>1190</v>
      </c>
      <c r="G112" s="11"/>
      <c r="H112"/>
      <c r="I112" s="34"/>
    </row>
    <row r="113" spans="1:9" x14ac:dyDescent="0.25">
      <c r="A113" s="10"/>
      <c r="C113" s="28">
        <v>42</v>
      </c>
      <c r="D113" s="29">
        <v>506</v>
      </c>
      <c r="E113" s="29">
        <v>1157</v>
      </c>
      <c r="G113" s="11"/>
      <c r="H113"/>
      <c r="I113" s="34"/>
    </row>
    <row r="114" spans="1:9" x14ac:dyDescent="0.25">
      <c r="A114" s="10"/>
      <c r="C114" s="28">
        <v>43</v>
      </c>
      <c r="D114" s="29">
        <v>513</v>
      </c>
      <c r="E114" s="29">
        <v>1162</v>
      </c>
      <c r="G114" s="11"/>
      <c r="H114"/>
      <c r="I114" s="34"/>
    </row>
    <row r="115" spans="1:9" x14ac:dyDescent="0.25">
      <c r="A115" s="10"/>
      <c r="C115" s="28">
        <v>44</v>
      </c>
      <c r="D115" s="29">
        <v>448</v>
      </c>
      <c r="E115" s="29">
        <v>1154</v>
      </c>
      <c r="G115" s="11"/>
      <c r="H115"/>
      <c r="I115" s="34"/>
    </row>
    <row r="116" spans="1:9" x14ac:dyDescent="0.25">
      <c r="A116" s="10"/>
      <c r="C116" s="28">
        <v>45</v>
      </c>
      <c r="D116" s="29">
        <v>466</v>
      </c>
      <c r="E116" s="29">
        <v>1143</v>
      </c>
      <c r="G116" s="11"/>
      <c r="H116"/>
      <c r="I116" s="34"/>
    </row>
    <row r="117" spans="1:9" ht="18" customHeight="1" x14ac:dyDescent="0.25">
      <c r="A117" s="10"/>
      <c r="C117" s="28">
        <v>46</v>
      </c>
      <c r="D117" s="29">
        <v>496</v>
      </c>
      <c r="E117" s="29">
        <v>1229</v>
      </c>
      <c r="G117" s="11"/>
      <c r="H117"/>
      <c r="I117" s="34"/>
    </row>
    <row r="118" spans="1:9" ht="18.75" customHeight="1" x14ac:dyDescent="0.25">
      <c r="A118" s="10"/>
      <c r="C118" s="28">
        <v>47</v>
      </c>
      <c r="D118" s="29">
        <v>498</v>
      </c>
      <c r="E118" s="29">
        <v>1249</v>
      </c>
      <c r="G118" s="11"/>
      <c r="H118"/>
      <c r="I118" s="34"/>
    </row>
    <row r="119" spans="1:9" ht="20.25" customHeight="1" x14ac:dyDescent="0.25">
      <c r="A119" s="10"/>
      <c r="C119" s="28">
        <v>48</v>
      </c>
      <c r="D119" s="29">
        <v>522</v>
      </c>
      <c r="E119" s="29">
        <v>1375</v>
      </c>
      <c r="G119" s="11"/>
      <c r="H119"/>
      <c r="I119" s="34"/>
    </row>
    <row r="120" spans="1:9" ht="21" customHeight="1" x14ac:dyDescent="0.25">
      <c r="A120" s="10"/>
      <c r="C120" s="28">
        <v>49</v>
      </c>
      <c r="D120" s="29">
        <v>532</v>
      </c>
      <c r="E120" s="29">
        <v>1408</v>
      </c>
      <c r="G120" s="11"/>
      <c r="H120"/>
      <c r="I120" s="34"/>
    </row>
    <row r="121" spans="1:9" x14ac:dyDescent="0.25">
      <c r="A121" s="10"/>
      <c r="C121" s="28">
        <v>50</v>
      </c>
      <c r="D121" s="29">
        <v>543</v>
      </c>
      <c r="E121" s="29">
        <v>1457</v>
      </c>
      <c r="G121" s="11"/>
      <c r="H121"/>
      <c r="I121" s="34"/>
    </row>
    <row r="122" spans="1:9" x14ac:dyDescent="0.25">
      <c r="A122" s="10"/>
      <c r="C122" s="28">
        <v>51</v>
      </c>
      <c r="D122" s="29">
        <v>599</v>
      </c>
      <c r="E122" s="29">
        <v>1591</v>
      </c>
      <c r="G122" s="11"/>
      <c r="H122"/>
      <c r="I122" s="34"/>
    </row>
    <row r="123" spans="1:9" ht="15.75" customHeight="1" x14ac:dyDescent="0.25">
      <c r="A123" s="10"/>
      <c r="C123" s="30">
        <v>52</v>
      </c>
      <c r="D123" s="29">
        <v>602</v>
      </c>
      <c r="E123" s="35">
        <v>1571</v>
      </c>
      <c r="G123" s="11"/>
      <c r="H123"/>
      <c r="I123" s="34"/>
    </row>
    <row r="124" spans="1:9" x14ac:dyDescent="0.25">
      <c r="A124" s="10"/>
      <c r="I124" s="12"/>
    </row>
    <row r="125" spans="1:9" ht="38.25" customHeight="1" x14ac:dyDescent="0.25">
      <c r="A125" s="10"/>
      <c r="I125" s="12"/>
    </row>
    <row r="126" spans="1:9" x14ac:dyDescent="0.25">
      <c r="A126" s="10"/>
      <c r="I126" s="12"/>
    </row>
    <row r="127" spans="1:9" x14ac:dyDescent="0.25">
      <c r="A127" s="10"/>
      <c r="I127" s="12"/>
    </row>
    <row r="128" spans="1:9" ht="15.75" customHeight="1" x14ac:dyDescent="0.25">
      <c r="A128" s="10"/>
      <c r="I128" s="12"/>
    </row>
    <row r="129" spans="1:9" x14ac:dyDescent="0.25">
      <c r="A129" s="10"/>
      <c r="I129" s="12"/>
    </row>
    <row r="130" spans="1:9" ht="15.75" customHeight="1" x14ac:dyDescent="0.25">
      <c r="A130" s="10"/>
      <c r="I130" s="12"/>
    </row>
    <row r="131" spans="1:9" x14ac:dyDescent="0.25">
      <c r="A131" s="10"/>
      <c r="I131" s="12"/>
    </row>
    <row r="132" spans="1:9" ht="15.75" customHeight="1" x14ac:dyDescent="0.25">
      <c r="A132" s="10"/>
      <c r="I132" s="12"/>
    </row>
    <row r="133" spans="1:9" x14ac:dyDescent="0.25">
      <c r="A133" s="10"/>
      <c r="I133" s="12"/>
    </row>
    <row r="134" spans="1:9" ht="29.25" customHeight="1" x14ac:dyDescent="0.25">
      <c r="A134" s="10"/>
      <c r="I134" s="12"/>
    </row>
    <row r="135" spans="1:9" x14ac:dyDescent="0.25">
      <c r="A135" s="10"/>
      <c r="I135" s="12"/>
    </row>
    <row r="136" spans="1:9" x14ac:dyDescent="0.25">
      <c r="A136" s="10"/>
      <c r="I136" s="12"/>
    </row>
    <row r="137" spans="1:9" ht="15.75" customHeight="1" x14ac:dyDescent="0.25">
      <c r="A137" s="10"/>
      <c r="I137" s="12"/>
    </row>
    <row r="138" spans="1:9" x14ac:dyDescent="0.25">
      <c r="A138" s="10"/>
      <c r="I138" s="12"/>
    </row>
    <row r="139" spans="1:9" x14ac:dyDescent="0.25">
      <c r="A139" s="10"/>
      <c r="I139" s="12"/>
    </row>
    <row r="140" spans="1:9" x14ac:dyDescent="0.25">
      <c r="A140" s="10"/>
      <c r="I140" s="12"/>
    </row>
    <row r="141" spans="1:9" x14ac:dyDescent="0.25">
      <c r="A141" s="10"/>
      <c r="I141" s="12"/>
    </row>
    <row r="142" spans="1:9" ht="18" customHeight="1" x14ac:dyDescent="0.25">
      <c r="A142" s="10"/>
      <c r="I142" s="12"/>
    </row>
    <row r="143" spans="1:9" x14ac:dyDescent="0.25">
      <c r="A143" s="10"/>
      <c r="I143" s="12"/>
    </row>
    <row r="144" spans="1:9" x14ac:dyDescent="0.25">
      <c r="A144" s="10"/>
      <c r="I144" s="12"/>
    </row>
    <row r="145" spans="1:9" x14ac:dyDescent="0.25">
      <c r="A145" s="10"/>
      <c r="I145" s="12"/>
    </row>
    <row r="146" spans="1:9" x14ac:dyDescent="0.25">
      <c r="A146" s="10"/>
      <c r="I146" s="12"/>
    </row>
    <row r="147" spans="1:9" ht="15.75" customHeight="1" x14ac:dyDescent="0.25">
      <c r="A147" s="10"/>
      <c r="I147" s="12"/>
    </row>
    <row r="148" spans="1:9" x14ac:dyDescent="0.25">
      <c r="A148" s="10"/>
      <c r="I148" s="12"/>
    </row>
    <row r="149" spans="1:9" x14ac:dyDescent="0.25">
      <c r="A149" s="10"/>
      <c r="I149" s="12"/>
    </row>
    <row r="150" spans="1:9" x14ac:dyDescent="0.25">
      <c r="A150" s="10"/>
      <c r="I150" s="12"/>
    </row>
    <row r="151" spans="1:9" x14ac:dyDescent="0.25">
      <c r="A151" s="10"/>
      <c r="I151" s="12"/>
    </row>
    <row r="152" spans="1:9" ht="15.75" customHeight="1" x14ac:dyDescent="0.25">
      <c r="A152" s="10"/>
      <c r="I152" s="12"/>
    </row>
    <row r="153" spans="1:9" ht="15.75" thickBot="1" x14ac:dyDescent="0.3">
      <c r="A153" s="10"/>
      <c r="I153" s="12"/>
    </row>
    <row r="154" spans="1:9" ht="15.75" thickBot="1" x14ac:dyDescent="0.3">
      <c r="A154" s="4" t="s">
        <v>19</v>
      </c>
      <c r="B154" s="5" t="s">
        <v>20</v>
      </c>
      <c r="C154" s="6"/>
      <c r="D154" s="6"/>
      <c r="E154" s="6"/>
      <c r="F154" s="6"/>
      <c r="G154" s="7"/>
      <c r="H154" s="36">
        <v>1150000</v>
      </c>
      <c r="I154" s="9" t="s">
        <v>7</v>
      </c>
    </row>
    <row r="155" spans="1:9" ht="15.75" thickBot="1" x14ac:dyDescent="0.3">
      <c r="A155" s="10"/>
      <c r="B155" s="37"/>
      <c r="C155" s="37"/>
      <c r="D155" s="37"/>
      <c r="E155" s="37"/>
      <c r="F155" s="37"/>
      <c r="G155" s="37"/>
      <c r="I155" s="12"/>
    </row>
    <row r="156" spans="1:9" ht="15.75" customHeight="1" thickBot="1" x14ac:dyDescent="0.3">
      <c r="A156" s="38" t="s">
        <v>21</v>
      </c>
      <c r="B156" s="6"/>
      <c r="C156" s="6"/>
      <c r="D156" s="6"/>
      <c r="E156" s="6"/>
      <c r="F156" s="6"/>
      <c r="G156" s="6"/>
      <c r="H156" s="7"/>
      <c r="I156" s="9" t="s">
        <v>7</v>
      </c>
    </row>
    <row r="157" spans="1:9" x14ac:dyDescent="0.25">
      <c r="A157" s="39"/>
      <c r="B157" s="37"/>
      <c r="C157" s="37"/>
      <c r="D157" s="37"/>
      <c r="E157" s="37"/>
      <c r="F157" s="37"/>
      <c r="G157" s="37"/>
      <c r="H157" s="37"/>
      <c r="I157" s="12"/>
    </row>
    <row r="158" spans="1:9" x14ac:dyDescent="0.25">
      <c r="A158" s="10"/>
      <c r="B158" s="37"/>
      <c r="C158" s="217">
        <v>46138</v>
      </c>
      <c r="D158" s="218"/>
      <c r="E158" s="218"/>
      <c r="F158" s="219"/>
      <c r="G158" s="37"/>
      <c r="I158" s="12"/>
    </row>
    <row r="159" spans="1:9" x14ac:dyDescent="0.25">
      <c r="A159" s="10"/>
      <c r="B159" s="37"/>
      <c r="C159" s="40" t="s">
        <v>22</v>
      </c>
      <c r="D159" s="41" t="s">
        <v>23</v>
      </c>
      <c r="E159" s="41" t="s">
        <v>24</v>
      </c>
      <c r="F159" s="42" t="s">
        <v>25</v>
      </c>
      <c r="G159" s="37"/>
      <c r="I159" s="12"/>
    </row>
    <row r="160" spans="1:9" x14ac:dyDescent="0.25">
      <c r="A160" s="10"/>
      <c r="B160" s="37"/>
      <c r="C160" s="43">
        <v>1</v>
      </c>
      <c r="D160" s="44">
        <v>992.1528240099999</v>
      </c>
      <c r="E160" s="44">
        <v>348.96000000000004</v>
      </c>
      <c r="F160" s="44">
        <v>643.19282400999987</v>
      </c>
      <c r="G160" s="37"/>
      <c r="I160" s="12"/>
    </row>
    <row r="161" spans="1:9" x14ac:dyDescent="0.25">
      <c r="A161" s="10"/>
      <c r="B161" s="37"/>
      <c r="C161" s="43">
        <v>2</v>
      </c>
      <c r="D161" s="44">
        <v>903.98440011000025</v>
      </c>
      <c r="E161" s="44">
        <v>321.15699999999998</v>
      </c>
      <c r="F161" s="44">
        <v>582.82740011000033</v>
      </c>
      <c r="G161" s="37"/>
      <c r="I161" s="12"/>
    </row>
    <row r="162" spans="1:9" ht="15.75" customHeight="1" x14ac:dyDescent="0.25">
      <c r="A162" s="10"/>
      <c r="B162" s="37"/>
      <c r="C162" s="43">
        <v>3</v>
      </c>
      <c r="D162" s="44">
        <v>866.91114640999979</v>
      </c>
      <c r="E162" s="44">
        <v>316.48900000000009</v>
      </c>
      <c r="F162" s="44">
        <v>550.42214640999964</v>
      </c>
      <c r="G162" s="37"/>
      <c r="I162" s="12"/>
    </row>
    <row r="163" spans="1:9" x14ac:dyDescent="0.25">
      <c r="A163" s="10"/>
      <c r="B163" s="37"/>
      <c r="C163" s="43">
        <v>4</v>
      </c>
      <c r="D163" s="44">
        <v>881.44946844000015</v>
      </c>
      <c r="E163" s="44">
        <v>345.161</v>
      </c>
      <c r="F163" s="44">
        <v>536.28846844000009</v>
      </c>
      <c r="G163" s="37"/>
      <c r="I163" s="12"/>
    </row>
    <row r="164" spans="1:9" x14ac:dyDescent="0.25">
      <c r="A164" s="10"/>
      <c r="B164" s="37"/>
      <c r="C164" s="43">
        <v>5</v>
      </c>
      <c r="D164" s="44">
        <v>888.99239947000001</v>
      </c>
      <c r="E164" s="44">
        <v>345.90500000000009</v>
      </c>
      <c r="F164" s="44">
        <v>543.08739946999992</v>
      </c>
      <c r="G164" s="37"/>
      <c r="I164" s="12"/>
    </row>
    <row r="165" spans="1:9" x14ac:dyDescent="0.25">
      <c r="A165" s="10"/>
      <c r="B165" s="37"/>
      <c r="C165" s="43">
        <v>6</v>
      </c>
      <c r="D165" s="44">
        <v>918.24676890000012</v>
      </c>
      <c r="E165" s="44">
        <v>345.58100000000007</v>
      </c>
      <c r="F165" s="44">
        <v>572.6657689000001</v>
      </c>
      <c r="G165" s="37"/>
      <c r="I165" s="12"/>
    </row>
    <row r="166" spans="1:9" x14ac:dyDescent="0.25">
      <c r="A166" s="10"/>
      <c r="B166" s="37"/>
      <c r="C166" s="43">
        <v>7</v>
      </c>
      <c r="D166" s="44">
        <v>987.65886702000034</v>
      </c>
      <c r="E166" s="44">
        <v>350.73699999999997</v>
      </c>
      <c r="F166" s="44">
        <v>636.92186702000038</v>
      </c>
      <c r="G166" s="37"/>
      <c r="I166" s="12"/>
    </row>
    <row r="167" spans="1:9" x14ac:dyDescent="0.25">
      <c r="A167" s="10"/>
      <c r="B167" s="37"/>
      <c r="C167" s="43">
        <v>8</v>
      </c>
      <c r="D167" s="44">
        <v>1130.47450269</v>
      </c>
      <c r="E167" s="44">
        <v>421.80899999999997</v>
      </c>
      <c r="F167" s="44">
        <v>708.66550269000004</v>
      </c>
      <c r="G167" s="37"/>
      <c r="I167" s="12"/>
    </row>
    <row r="168" spans="1:9" x14ac:dyDescent="0.25">
      <c r="A168" s="10"/>
      <c r="B168" s="37"/>
      <c r="C168" s="43">
        <v>9</v>
      </c>
      <c r="D168" s="44">
        <v>946.07289586999991</v>
      </c>
      <c r="E168" s="44">
        <v>187.124</v>
      </c>
      <c r="F168" s="44">
        <v>758.94889586999989</v>
      </c>
      <c r="G168" s="37"/>
      <c r="I168" s="12"/>
    </row>
    <row r="169" spans="1:9" x14ac:dyDescent="0.25">
      <c r="A169" s="10"/>
      <c r="B169" s="37"/>
      <c r="C169" s="43">
        <v>10</v>
      </c>
      <c r="D169" s="44">
        <v>837.77596475999974</v>
      </c>
      <c r="E169" s="44">
        <v>78.680000000000007</v>
      </c>
      <c r="F169" s="44">
        <v>759.09596475999979</v>
      </c>
      <c r="G169" s="37"/>
      <c r="I169" s="12"/>
    </row>
    <row r="170" spans="1:9" x14ac:dyDescent="0.25">
      <c r="A170" s="10"/>
      <c r="B170" s="37"/>
      <c r="C170" s="43">
        <v>11</v>
      </c>
      <c r="D170" s="44">
        <v>769.22488715999998</v>
      </c>
      <c r="E170" s="44">
        <v>47.202999999999975</v>
      </c>
      <c r="F170" s="44">
        <v>722.02188716000001</v>
      </c>
      <c r="G170" s="37"/>
      <c r="I170" s="12"/>
    </row>
    <row r="171" spans="1:9" x14ac:dyDescent="0.25">
      <c r="A171" s="10"/>
      <c r="B171" s="37"/>
      <c r="C171" s="43">
        <v>12</v>
      </c>
      <c r="D171" s="44">
        <v>699.82573603000003</v>
      </c>
      <c r="E171" s="44">
        <v>-2.035000000000025</v>
      </c>
      <c r="F171" s="44">
        <v>701.86073603</v>
      </c>
      <c r="G171" s="37"/>
      <c r="I171" s="12"/>
    </row>
    <row r="172" spans="1:9" ht="15.75" customHeight="1" x14ac:dyDescent="0.25">
      <c r="A172" s="10"/>
      <c r="B172" s="37"/>
      <c r="C172" s="43">
        <v>13</v>
      </c>
      <c r="D172" s="44">
        <v>686.30340058999991</v>
      </c>
      <c r="E172" s="44">
        <v>-11.165999999999997</v>
      </c>
      <c r="F172" s="44">
        <v>697.46940058999985</v>
      </c>
      <c r="G172" s="37"/>
      <c r="I172" s="12"/>
    </row>
    <row r="173" spans="1:9" ht="15.75" customHeight="1" x14ac:dyDescent="0.25">
      <c r="A173" s="10"/>
      <c r="B173" s="37"/>
      <c r="C173" s="43">
        <v>14</v>
      </c>
      <c r="D173" s="44">
        <v>686.10127344</v>
      </c>
      <c r="E173" s="44">
        <v>-3.7110000000000127</v>
      </c>
      <c r="F173" s="44">
        <v>689.81227344000001</v>
      </c>
      <c r="G173" s="37"/>
      <c r="I173" s="12"/>
    </row>
    <row r="174" spans="1:9" ht="15.75" customHeight="1" x14ac:dyDescent="0.25">
      <c r="A174" s="10"/>
      <c r="B174" s="37"/>
      <c r="C174" s="43">
        <v>15</v>
      </c>
      <c r="D174" s="44">
        <v>659.37753907000001</v>
      </c>
      <c r="E174" s="44">
        <v>-7.5740000000000123</v>
      </c>
      <c r="F174" s="44">
        <v>666.95153907000008</v>
      </c>
      <c r="G174" s="37"/>
      <c r="I174" s="12"/>
    </row>
    <row r="175" spans="1:9" ht="15.75" customHeight="1" x14ac:dyDescent="0.25">
      <c r="A175" s="10"/>
      <c r="B175" s="37"/>
      <c r="C175" s="43">
        <v>16</v>
      </c>
      <c r="D175" s="44">
        <v>661.86243884999999</v>
      </c>
      <c r="E175" s="44">
        <v>-4.035000000000025</v>
      </c>
      <c r="F175" s="44">
        <v>665.89743885000007</v>
      </c>
      <c r="G175" s="37"/>
      <c r="I175" s="12"/>
    </row>
    <row r="176" spans="1:9" ht="15.75" customHeight="1" x14ac:dyDescent="0.25">
      <c r="A176" s="10"/>
      <c r="B176" s="37"/>
      <c r="C176" s="43">
        <v>17</v>
      </c>
      <c r="D176" s="44">
        <v>705.16513504000022</v>
      </c>
      <c r="E176" s="44">
        <v>3.7139999999999986</v>
      </c>
      <c r="F176" s="44">
        <v>701.45113504000028</v>
      </c>
      <c r="G176" s="37"/>
      <c r="I176" s="12"/>
    </row>
    <row r="177" spans="1:9" ht="15.75" customHeight="1" x14ac:dyDescent="0.25">
      <c r="A177" s="10"/>
      <c r="B177" s="37"/>
      <c r="C177" s="43">
        <v>18</v>
      </c>
      <c r="D177" s="44">
        <v>895.24239342999977</v>
      </c>
      <c r="E177" s="44">
        <v>129.79399999999998</v>
      </c>
      <c r="F177" s="44">
        <v>765.44839342999978</v>
      </c>
      <c r="G177" s="37"/>
      <c r="I177" s="12"/>
    </row>
    <row r="178" spans="1:9" ht="15.75" customHeight="1" x14ac:dyDescent="0.25">
      <c r="A178" s="10"/>
      <c r="B178" s="37"/>
      <c r="C178" s="43">
        <v>19</v>
      </c>
      <c r="D178" s="44">
        <v>1180.51554588</v>
      </c>
      <c r="E178" s="44">
        <v>338.44100000000003</v>
      </c>
      <c r="F178" s="44">
        <v>842.07454587999996</v>
      </c>
      <c r="G178" s="37"/>
      <c r="I178" s="12"/>
    </row>
    <row r="179" spans="1:9" ht="15.75" customHeight="1" x14ac:dyDescent="0.25">
      <c r="A179" s="10"/>
      <c r="B179" s="37"/>
      <c r="C179" s="43">
        <v>20</v>
      </c>
      <c r="D179" s="44">
        <v>1370.2023715399996</v>
      </c>
      <c r="E179" s="44">
        <v>429.19800000000009</v>
      </c>
      <c r="F179" s="44">
        <v>941.00437153999951</v>
      </c>
      <c r="G179" s="37"/>
      <c r="I179" s="12"/>
    </row>
    <row r="180" spans="1:9" ht="14.25" customHeight="1" x14ac:dyDescent="0.25">
      <c r="A180" s="10"/>
      <c r="B180" s="37"/>
      <c r="C180" s="43">
        <v>21</v>
      </c>
      <c r="D180" s="44">
        <v>1498.2601722299999</v>
      </c>
      <c r="E180" s="44">
        <v>451.08400000000006</v>
      </c>
      <c r="F180" s="44">
        <v>1047.1761722299998</v>
      </c>
      <c r="G180" s="37"/>
      <c r="I180" s="12"/>
    </row>
    <row r="181" spans="1:9" x14ac:dyDescent="0.25">
      <c r="A181" s="10"/>
      <c r="B181" s="37"/>
      <c r="C181" s="43">
        <v>22</v>
      </c>
      <c r="D181" s="44">
        <v>1421.7374780799992</v>
      </c>
      <c r="E181" s="44">
        <v>409.20099999999996</v>
      </c>
      <c r="F181" s="44">
        <v>1012.5364780799991</v>
      </c>
      <c r="G181" s="37"/>
      <c r="I181" s="12"/>
    </row>
    <row r="182" spans="1:9" ht="15.75" customHeight="1" x14ac:dyDescent="0.25">
      <c r="A182" s="10"/>
      <c r="B182" s="37"/>
      <c r="C182" s="43">
        <v>23</v>
      </c>
      <c r="D182" s="44">
        <v>1295.5488827100003</v>
      </c>
      <c r="E182" s="44">
        <v>406.75799999999998</v>
      </c>
      <c r="F182" s="44">
        <v>888.79088271000023</v>
      </c>
      <c r="G182" s="37"/>
      <c r="I182" s="12"/>
    </row>
    <row r="183" spans="1:9" x14ac:dyDescent="0.25">
      <c r="A183" s="10"/>
      <c r="B183" s="37"/>
      <c r="C183" s="45">
        <v>24</v>
      </c>
      <c r="D183" s="44">
        <v>1159.1228263100004</v>
      </c>
      <c r="E183" s="44">
        <v>424.173</v>
      </c>
      <c r="F183" s="44">
        <v>734.94982631000039</v>
      </c>
      <c r="G183" s="37"/>
      <c r="I183" s="12"/>
    </row>
    <row r="184" spans="1:9" x14ac:dyDescent="0.25">
      <c r="A184" s="10"/>
      <c r="B184" s="37"/>
      <c r="C184" s="11"/>
      <c r="D184" s="46"/>
      <c r="E184" s="46"/>
      <c r="F184" s="46"/>
      <c r="G184" s="37"/>
      <c r="I184" s="12"/>
    </row>
    <row r="185" spans="1:9" x14ac:dyDescent="0.25">
      <c r="A185" s="10"/>
      <c r="B185" s="37"/>
      <c r="C185" s="11"/>
      <c r="D185" s="46"/>
      <c r="E185" s="46"/>
      <c r="F185" s="46"/>
      <c r="G185" s="37"/>
      <c r="I185" s="12"/>
    </row>
    <row r="186" spans="1:9" x14ac:dyDescent="0.25">
      <c r="A186" s="10"/>
      <c r="B186" s="37"/>
      <c r="C186" s="11"/>
      <c r="D186" s="46"/>
      <c r="E186" s="46"/>
      <c r="F186" s="46"/>
      <c r="G186" s="37"/>
      <c r="I186" s="12"/>
    </row>
    <row r="187" spans="1:9" x14ac:dyDescent="0.25">
      <c r="A187" s="10"/>
      <c r="B187" s="37"/>
      <c r="C187" s="11"/>
      <c r="D187" s="46"/>
      <c r="E187" s="46"/>
      <c r="F187" s="46"/>
      <c r="G187" s="37"/>
      <c r="I187" s="12"/>
    </row>
    <row r="188" spans="1:9" x14ac:dyDescent="0.25">
      <c r="A188" s="10"/>
      <c r="B188" s="37"/>
      <c r="C188" s="11"/>
      <c r="D188" s="46"/>
      <c r="E188" s="46"/>
      <c r="F188" s="46"/>
      <c r="G188" s="37"/>
      <c r="I188" s="12"/>
    </row>
    <row r="189" spans="1:9" x14ac:dyDescent="0.25">
      <c r="A189" s="10"/>
      <c r="B189" s="37"/>
      <c r="C189" s="11"/>
      <c r="D189" s="46"/>
      <c r="E189" s="46"/>
      <c r="F189" s="46"/>
      <c r="G189" s="37"/>
      <c r="I189" s="12"/>
    </row>
    <row r="190" spans="1:9" x14ac:dyDescent="0.25">
      <c r="A190" s="10"/>
      <c r="B190" s="37"/>
      <c r="C190" s="11"/>
      <c r="D190" s="46"/>
      <c r="E190" s="46"/>
      <c r="F190" s="46"/>
      <c r="G190" s="37"/>
      <c r="I190" s="12"/>
    </row>
    <row r="191" spans="1:9" x14ac:dyDescent="0.25">
      <c r="A191" s="10"/>
      <c r="B191" s="37"/>
      <c r="C191" s="11"/>
      <c r="D191" s="46"/>
      <c r="E191" s="46"/>
      <c r="F191" s="46"/>
      <c r="G191" s="37"/>
      <c r="I191" s="12"/>
    </row>
    <row r="192" spans="1:9" ht="15.75" customHeight="1" x14ac:dyDescent="0.25">
      <c r="A192" s="10"/>
      <c r="B192" s="37"/>
      <c r="C192" s="11"/>
      <c r="D192" s="46"/>
      <c r="E192" s="46"/>
      <c r="F192" s="46"/>
      <c r="G192" s="37"/>
      <c r="I192" s="12"/>
    </row>
    <row r="193" spans="1:9" x14ac:dyDescent="0.25">
      <c r="A193" s="10"/>
      <c r="B193" s="37"/>
      <c r="C193" s="11"/>
      <c r="D193" s="46"/>
      <c r="E193" s="46"/>
      <c r="F193" s="46"/>
      <c r="G193" s="37"/>
      <c r="I193" s="12"/>
    </row>
    <row r="194" spans="1:9" x14ac:dyDescent="0.25">
      <c r="A194" s="10"/>
      <c r="B194" s="37"/>
      <c r="C194" s="11"/>
      <c r="D194" s="46"/>
      <c r="E194" s="46"/>
      <c r="F194" s="46"/>
      <c r="G194" s="37"/>
      <c r="I194" s="12"/>
    </row>
    <row r="195" spans="1:9" x14ac:dyDescent="0.25">
      <c r="A195" s="10"/>
      <c r="B195" s="37"/>
      <c r="C195" s="11"/>
      <c r="D195" s="46"/>
      <c r="E195" s="46"/>
      <c r="F195" s="46"/>
      <c r="G195" s="37"/>
      <c r="I195" s="12"/>
    </row>
    <row r="196" spans="1:9" x14ac:dyDescent="0.25">
      <c r="A196" s="10"/>
      <c r="B196" s="37"/>
      <c r="C196" s="11"/>
      <c r="D196" s="46"/>
      <c r="E196" s="46"/>
      <c r="F196" s="46"/>
      <c r="G196" s="37"/>
      <c r="I196" s="12"/>
    </row>
    <row r="197" spans="1:9" x14ac:dyDescent="0.25">
      <c r="A197" s="10"/>
      <c r="B197" s="37"/>
      <c r="C197" s="11"/>
      <c r="D197" s="46"/>
      <c r="E197" s="46"/>
      <c r="F197" s="46"/>
      <c r="G197" s="37"/>
      <c r="I197" s="12"/>
    </row>
    <row r="198" spans="1:9" x14ac:dyDescent="0.25">
      <c r="A198" s="10"/>
      <c r="B198" s="37"/>
      <c r="C198" s="11"/>
      <c r="D198" s="46"/>
      <c r="E198" s="46"/>
      <c r="F198" s="46"/>
      <c r="G198" s="37"/>
      <c r="I198" s="12"/>
    </row>
    <row r="199" spans="1:9" x14ac:dyDescent="0.25">
      <c r="A199" s="10"/>
      <c r="B199" s="37"/>
      <c r="C199" s="11"/>
      <c r="D199" s="46"/>
      <c r="E199" s="46"/>
      <c r="F199" s="46"/>
      <c r="G199" s="37"/>
      <c r="I199" s="12"/>
    </row>
    <row r="200" spans="1:9" x14ac:dyDescent="0.25">
      <c r="A200" s="10"/>
      <c r="B200" s="37"/>
      <c r="C200" s="11"/>
      <c r="D200" s="46"/>
      <c r="E200" s="46"/>
      <c r="F200" s="46"/>
      <c r="G200" s="37"/>
      <c r="I200" s="12"/>
    </row>
    <row r="201" spans="1:9" x14ac:dyDescent="0.25">
      <c r="A201" s="10"/>
      <c r="B201" s="37"/>
      <c r="C201" s="11"/>
      <c r="D201" s="46"/>
      <c r="E201" s="46"/>
      <c r="F201" s="46"/>
      <c r="G201" s="37"/>
      <c r="I201" s="12"/>
    </row>
    <row r="202" spans="1:9" ht="15.75" customHeight="1" x14ac:dyDescent="0.25">
      <c r="A202" s="10"/>
      <c r="B202" s="37"/>
      <c r="C202" s="11"/>
      <c r="D202" s="46"/>
      <c r="E202" s="46"/>
      <c r="F202" s="46"/>
      <c r="G202" s="37"/>
      <c r="I202" s="12"/>
    </row>
    <row r="203" spans="1:9" ht="15.75" customHeight="1" x14ac:dyDescent="0.25">
      <c r="A203" s="10"/>
      <c r="B203" s="37"/>
      <c r="C203" s="11"/>
      <c r="D203" s="46"/>
      <c r="E203" s="46"/>
      <c r="F203" s="46"/>
      <c r="G203" s="37"/>
      <c r="I203" s="12"/>
    </row>
    <row r="204" spans="1:9" ht="15.75" customHeight="1" x14ac:dyDescent="0.25">
      <c r="A204" s="10"/>
      <c r="B204" s="37"/>
      <c r="C204" s="11"/>
      <c r="D204" s="46"/>
      <c r="E204" s="46"/>
      <c r="F204" s="46"/>
      <c r="G204" s="37"/>
      <c r="I204" s="12"/>
    </row>
    <row r="205" spans="1:9" ht="15.75" customHeight="1" x14ac:dyDescent="0.25">
      <c r="A205" s="10"/>
      <c r="B205" s="37"/>
      <c r="C205" s="11"/>
      <c r="D205" s="46"/>
      <c r="E205" s="46"/>
      <c r="F205" s="46"/>
      <c r="G205" s="37"/>
      <c r="I205" s="12"/>
    </row>
    <row r="206" spans="1:9" ht="15.75" customHeight="1" x14ac:dyDescent="0.25">
      <c r="A206" s="10"/>
      <c r="B206" s="37"/>
      <c r="C206" s="11"/>
      <c r="D206" s="46"/>
      <c r="E206" s="46"/>
      <c r="F206" s="46"/>
      <c r="G206" s="37"/>
      <c r="I206" s="12"/>
    </row>
    <row r="207" spans="1:9" ht="15.75" customHeight="1" x14ac:dyDescent="0.25">
      <c r="A207" s="10"/>
      <c r="B207" s="37"/>
      <c r="C207" s="11"/>
      <c r="D207" s="46"/>
      <c r="E207" s="46"/>
      <c r="F207" s="46"/>
      <c r="G207" s="37"/>
      <c r="I207" s="12"/>
    </row>
    <row r="208" spans="1:9" ht="15.75" customHeight="1" x14ac:dyDescent="0.25">
      <c r="A208" s="10"/>
      <c r="B208" s="37"/>
      <c r="C208" s="11"/>
      <c r="D208" s="46"/>
      <c r="E208" s="46"/>
      <c r="F208" s="46"/>
      <c r="G208" s="37"/>
      <c r="I208" s="12"/>
    </row>
    <row r="209" spans="1:18" ht="15.75" customHeight="1" x14ac:dyDescent="0.25">
      <c r="A209" s="10"/>
      <c r="B209" s="37"/>
      <c r="C209" s="11"/>
      <c r="D209" s="46"/>
      <c r="E209" s="46"/>
      <c r="F209" s="46"/>
      <c r="G209" s="37"/>
      <c r="I209" s="12"/>
    </row>
    <row r="210" spans="1:18" ht="15.75" customHeight="1" x14ac:dyDescent="0.25">
      <c r="A210" s="10"/>
      <c r="B210" s="37"/>
      <c r="C210" s="11"/>
      <c r="D210" s="46"/>
      <c r="E210" s="46"/>
      <c r="F210" s="46"/>
      <c r="G210" s="37"/>
      <c r="I210" s="12"/>
    </row>
    <row r="211" spans="1:18" ht="15.75" customHeight="1" x14ac:dyDescent="0.25">
      <c r="A211" s="10"/>
      <c r="B211" s="37"/>
      <c r="C211" s="11"/>
      <c r="D211" s="46"/>
      <c r="E211" s="46"/>
      <c r="F211" s="46"/>
      <c r="G211" s="37"/>
      <c r="I211" s="12"/>
    </row>
    <row r="212" spans="1:18" ht="15.75" thickBot="1" x14ac:dyDescent="0.3">
      <c r="A212" s="10"/>
      <c r="B212" s="37"/>
      <c r="C212" s="37"/>
      <c r="D212" s="37"/>
      <c r="E212" s="37"/>
      <c r="F212" s="37"/>
      <c r="G212" s="37"/>
      <c r="I212" s="12"/>
    </row>
    <row r="213" spans="1:18" ht="15.75" customHeight="1" thickBot="1" x14ac:dyDescent="0.3">
      <c r="A213" s="47" t="s">
        <v>26</v>
      </c>
      <c r="B213" s="5" t="s">
        <v>27</v>
      </c>
      <c r="C213" s="6"/>
      <c r="D213" s="6"/>
      <c r="E213" s="6"/>
      <c r="F213" s="6"/>
      <c r="G213" s="6"/>
      <c r="H213" s="6"/>
      <c r="I213" s="7"/>
    </row>
    <row r="214" spans="1:18" ht="15.75" thickBot="1" x14ac:dyDescent="0.3">
      <c r="A214" s="10"/>
      <c r="I214" s="12"/>
    </row>
    <row r="215" spans="1:18" ht="30.75" thickBot="1" x14ac:dyDescent="0.3">
      <c r="A215" s="10"/>
      <c r="B215" s="170" t="s">
        <v>28</v>
      </c>
      <c r="C215" s="171" t="s">
        <v>29</v>
      </c>
      <c r="D215" s="171" t="s">
        <v>30</v>
      </c>
      <c r="E215" s="171" t="s">
        <v>31</v>
      </c>
      <c r="F215" s="171" t="s">
        <v>32</v>
      </c>
      <c r="G215" s="172" t="s">
        <v>33</v>
      </c>
      <c r="I215" s="12"/>
    </row>
    <row r="216" spans="1:18" x14ac:dyDescent="0.25">
      <c r="A216" s="10"/>
      <c r="B216" s="173" t="s">
        <v>98</v>
      </c>
      <c r="C216" s="174" t="s">
        <v>407</v>
      </c>
      <c r="D216" s="175" t="s">
        <v>408</v>
      </c>
      <c r="E216" s="176"/>
      <c r="F216" s="176"/>
      <c r="G216" s="177" t="s">
        <v>34</v>
      </c>
      <c r="I216" s="12"/>
      <c r="K216" s="178"/>
      <c r="L216" s="178"/>
      <c r="M216" s="178"/>
      <c r="N216" s="178"/>
      <c r="O216" s="249"/>
      <c r="P216" s="249"/>
      <c r="Q216" s="249"/>
      <c r="R216" s="249"/>
    </row>
    <row r="217" spans="1:18" ht="14.25" customHeight="1" x14ac:dyDescent="0.25">
      <c r="A217" s="10"/>
      <c r="B217" s="179" t="s">
        <v>98</v>
      </c>
      <c r="C217" s="180" t="s">
        <v>409</v>
      </c>
      <c r="D217" s="180" t="s">
        <v>410</v>
      </c>
      <c r="E217" s="181"/>
      <c r="F217" s="181"/>
      <c r="G217" s="182" t="s">
        <v>34</v>
      </c>
      <c r="I217" s="12"/>
      <c r="K217" s="183"/>
      <c r="L217" s="183"/>
      <c r="M217" s="183"/>
      <c r="N217" s="183"/>
      <c r="O217" s="184"/>
      <c r="P217" s="184"/>
      <c r="Q217" s="184"/>
      <c r="R217" s="184"/>
    </row>
    <row r="218" spans="1:18" ht="16.5" customHeight="1" x14ac:dyDescent="0.25">
      <c r="A218" s="10"/>
      <c r="B218" s="179" t="s">
        <v>399</v>
      </c>
      <c r="C218" s="180" t="s">
        <v>411</v>
      </c>
      <c r="D218" s="180" t="s">
        <v>412</v>
      </c>
      <c r="E218" s="181"/>
      <c r="F218" s="181"/>
      <c r="G218" s="182" t="s">
        <v>34</v>
      </c>
      <c r="I218" s="12"/>
      <c r="K218" s="183"/>
      <c r="L218" s="183"/>
      <c r="M218" s="183"/>
      <c r="N218" s="183"/>
      <c r="O218" s="184"/>
      <c r="P218" s="184"/>
      <c r="Q218" s="185"/>
      <c r="R218" s="185"/>
    </row>
    <row r="219" spans="1:18" ht="15.75" customHeight="1" x14ac:dyDescent="0.25">
      <c r="A219" s="10"/>
      <c r="B219" s="179" t="s">
        <v>400</v>
      </c>
      <c r="C219" s="180" t="s">
        <v>413</v>
      </c>
      <c r="D219" s="180" t="s">
        <v>414</v>
      </c>
      <c r="E219" s="181"/>
      <c r="F219" s="181"/>
      <c r="G219" s="182" t="s">
        <v>34</v>
      </c>
      <c r="I219" s="12"/>
      <c r="K219" s="183"/>
      <c r="L219" s="183"/>
      <c r="M219" s="183"/>
      <c r="N219" s="183"/>
      <c r="O219" s="184"/>
      <c r="P219" s="184"/>
      <c r="Q219" s="185"/>
      <c r="R219" s="185"/>
    </row>
    <row r="220" spans="1:18" ht="17.25" customHeight="1" x14ac:dyDescent="0.25">
      <c r="A220" s="10"/>
      <c r="B220" s="179" t="s">
        <v>400</v>
      </c>
      <c r="C220" s="180" t="s">
        <v>415</v>
      </c>
      <c r="D220" s="180" t="s">
        <v>416</v>
      </c>
      <c r="E220" s="181"/>
      <c r="F220" s="181"/>
      <c r="G220" s="182" t="s">
        <v>34</v>
      </c>
      <c r="I220" s="12"/>
      <c r="K220" s="183"/>
      <c r="L220" s="183"/>
      <c r="M220" s="183"/>
      <c r="N220" s="183"/>
      <c r="O220" s="184"/>
      <c r="P220" s="184"/>
      <c r="Q220" s="186"/>
      <c r="R220" s="186"/>
    </row>
    <row r="221" spans="1:18" x14ac:dyDescent="0.25">
      <c r="A221" s="10"/>
      <c r="B221" s="179" t="s">
        <v>401</v>
      </c>
      <c r="C221" s="180" t="s">
        <v>417</v>
      </c>
      <c r="D221" s="180" t="s">
        <v>418</v>
      </c>
      <c r="E221" s="181"/>
      <c r="F221" s="181"/>
      <c r="G221" s="182" t="s">
        <v>34</v>
      </c>
      <c r="I221" s="12"/>
      <c r="K221" s="183"/>
      <c r="L221" s="183"/>
      <c r="M221" s="183"/>
      <c r="N221" s="183"/>
      <c r="O221" s="187"/>
      <c r="P221" s="187"/>
      <c r="Q221" s="188"/>
      <c r="R221" s="188"/>
    </row>
    <row r="222" spans="1:18" ht="15.75" thickBot="1" x14ac:dyDescent="0.3">
      <c r="A222" s="10"/>
      <c r="B222" s="189" t="s">
        <v>96</v>
      </c>
      <c r="C222" s="190" t="s">
        <v>417</v>
      </c>
      <c r="D222" s="190" t="s">
        <v>418</v>
      </c>
      <c r="E222" s="191"/>
      <c r="F222" s="191"/>
      <c r="G222" s="192" t="s">
        <v>34</v>
      </c>
      <c r="I222" s="12"/>
    </row>
    <row r="223" spans="1:18" ht="15.75" customHeight="1" x14ac:dyDescent="0.25">
      <c r="B223" s="193"/>
      <c r="C223" s="194"/>
      <c r="D223" s="194"/>
      <c r="E223"/>
      <c r="F223"/>
      <c r="G223"/>
      <c r="I223" s="12"/>
    </row>
    <row r="224" spans="1:18" x14ac:dyDescent="0.25">
      <c r="A224" s="10"/>
      <c r="I224" s="12"/>
    </row>
    <row r="225" spans="1:9" ht="15.75" thickBot="1" x14ac:dyDescent="0.3">
      <c r="A225" s="10"/>
      <c r="I225" s="12"/>
    </row>
    <row r="226" spans="1:9" ht="15.75" customHeight="1" thickBot="1" x14ac:dyDescent="0.3">
      <c r="A226" s="51" t="s">
        <v>35</v>
      </c>
      <c r="B226" s="5" t="s">
        <v>36</v>
      </c>
      <c r="C226" s="6"/>
      <c r="D226" s="6"/>
      <c r="E226" s="6"/>
      <c r="F226" s="6"/>
      <c r="G226" s="6"/>
      <c r="H226" s="6"/>
      <c r="I226" s="7"/>
    </row>
    <row r="227" spans="1:9" x14ac:dyDescent="0.25">
      <c r="A227" s="10"/>
      <c r="I227" s="12"/>
    </row>
    <row r="228" spans="1:9" ht="30" x14ac:dyDescent="0.25">
      <c r="A228" s="52"/>
      <c r="B228" s="48" t="s">
        <v>28</v>
      </c>
      <c r="C228" s="49" t="s">
        <v>29</v>
      </c>
      <c r="D228" s="49" t="s">
        <v>30</v>
      </c>
      <c r="E228" s="49" t="s">
        <v>37</v>
      </c>
      <c r="F228" s="49" t="s">
        <v>32</v>
      </c>
      <c r="G228" s="50" t="s">
        <v>33</v>
      </c>
      <c r="I228" s="12"/>
    </row>
    <row r="229" spans="1:9" x14ac:dyDescent="0.25">
      <c r="A229" s="52"/>
      <c r="B229" s="28" t="s">
        <v>38</v>
      </c>
      <c r="C229" s="29" t="s">
        <v>38</v>
      </c>
      <c r="D229" s="29" t="s">
        <v>38</v>
      </c>
      <c r="E229" s="29" t="s">
        <v>38</v>
      </c>
      <c r="F229" s="29" t="s">
        <v>38</v>
      </c>
      <c r="G229" s="53" t="s">
        <v>38</v>
      </c>
      <c r="I229" s="12"/>
    </row>
    <row r="230" spans="1:9" ht="15.75" thickBot="1" x14ac:dyDescent="0.3">
      <c r="A230" s="24"/>
      <c r="B230" s="25"/>
      <c r="C230" s="25"/>
      <c r="D230" s="25"/>
      <c r="E230" s="25"/>
      <c r="F230" s="25"/>
      <c r="G230" s="25"/>
      <c r="H230" s="26"/>
      <c r="I230" s="27"/>
    </row>
    <row r="231" spans="1:9" ht="15.75" customHeight="1" thickBot="1" x14ac:dyDescent="0.3">
      <c r="A231" s="54" t="s">
        <v>39</v>
      </c>
      <c r="B231" s="5" t="s">
        <v>40</v>
      </c>
      <c r="C231" s="6"/>
      <c r="D231" s="6"/>
      <c r="E231" s="6"/>
      <c r="F231" s="6"/>
      <c r="G231" s="7"/>
      <c r="H231" s="8" t="s">
        <v>38</v>
      </c>
      <c r="I231" s="9"/>
    </row>
    <row r="232" spans="1:9" ht="15.75" thickBot="1" x14ac:dyDescent="0.3">
      <c r="A232" s="10"/>
      <c r="I232" s="12"/>
    </row>
    <row r="233" spans="1:9" ht="15.75" customHeight="1" thickBot="1" x14ac:dyDescent="0.3">
      <c r="A233" s="4" t="s">
        <v>41</v>
      </c>
      <c r="B233" s="5" t="s">
        <v>42</v>
      </c>
      <c r="C233" s="6"/>
      <c r="D233" s="6"/>
      <c r="E233" s="6"/>
      <c r="F233" s="6"/>
      <c r="G233" s="7"/>
      <c r="H233" s="8" t="s">
        <v>38</v>
      </c>
      <c r="I233" s="9"/>
    </row>
    <row r="234" spans="1:9" ht="15.75" thickBot="1" x14ac:dyDescent="0.3">
      <c r="A234" s="10"/>
      <c r="I234" s="12"/>
    </row>
    <row r="235" spans="1:9" ht="15.75" customHeight="1" thickBot="1" x14ac:dyDescent="0.3">
      <c r="A235" s="4" t="s">
        <v>43</v>
      </c>
      <c r="B235" s="55" t="s">
        <v>44</v>
      </c>
      <c r="C235" s="56"/>
      <c r="D235" s="56"/>
      <c r="E235" s="56"/>
      <c r="F235" s="56"/>
      <c r="G235" s="56"/>
      <c r="H235" s="56"/>
      <c r="I235" s="57"/>
    </row>
    <row r="236" spans="1:9" x14ac:dyDescent="0.25">
      <c r="A236" s="10"/>
      <c r="I236" s="12"/>
    </row>
    <row r="237" spans="1:9" ht="30" x14ac:dyDescent="0.25">
      <c r="A237" s="10"/>
      <c r="B237" s="58" t="s">
        <v>28</v>
      </c>
      <c r="C237" s="59" t="s">
        <v>31</v>
      </c>
      <c r="D237" s="59" t="s">
        <v>45</v>
      </c>
      <c r="E237" s="59" t="s">
        <v>46</v>
      </c>
      <c r="F237" s="59" t="s">
        <v>33</v>
      </c>
      <c r="G237" s="60" t="s">
        <v>47</v>
      </c>
      <c r="I237" s="12"/>
    </row>
    <row r="238" spans="1:9" x14ac:dyDescent="0.25">
      <c r="A238" s="10"/>
      <c r="B238" s="61"/>
      <c r="C238" s="62"/>
      <c r="D238" s="62"/>
      <c r="E238" s="62"/>
      <c r="F238" s="62"/>
      <c r="G238" s="63"/>
      <c r="I238" s="12"/>
    </row>
    <row r="239" spans="1:9" ht="15.75" thickBot="1" x14ac:dyDescent="0.3">
      <c r="A239" s="24"/>
      <c r="B239" s="25"/>
      <c r="C239" s="25"/>
      <c r="D239" s="25"/>
      <c r="E239" s="25"/>
      <c r="F239" s="25"/>
      <c r="G239" s="25"/>
      <c r="H239" s="26"/>
      <c r="I239" s="27"/>
    </row>
    <row r="240" spans="1:9" ht="15.75" customHeight="1" thickBot="1" x14ac:dyDescent="0.3">
      <c r="A240" s="54" t="s">
        <v>48</v>
      </c>
      <c r="B240" s="55" t="s">
        <v>49</v>
      </c>
      <c r="C240" s="56"/>
      <c r="D240" s="56"/>
      <c r="E240" s="56"/>
      <c r="F240" s="56"/>
      <c r="G240" s="56"/>
      <c r="H240" s="56"/>
      <c r="I240" s="57"/>
    </row>
    <row r="241" spans="1:9" x14ac:dyDescent="0.25">
      <c r="A241" s="10"/>
      <c r="I241" s="12"/>
    </row>
    <row r="242" spans="1:9" ht="30" x14ac:dyDescent="0.25">
      <c r="A242" s="10"/>
      <c r="B242" s="58" t="s">
        <v>28</v>
      </c>
      <c r="C242" s="59" t="s">
        <v>31</v>
      </c>
      <c r="D242" s="59" t="s">
        <v>45</v>
      </c>
      <c r="E242" s="59" t="s">
        <v>46</v>
      </c>
      <c r="F242" s="59" t="s">
        <v>33</v>
      </c>
      <c r="G242" s="60" t="s">
        <v>47</v>
      </c>
      <c r="I242" s="12"/>
    </row>
    <row r="243" spans="1:9" x14ac:dyDescent="0.25">
      <c r="A243" s="10"/>
      <c r="B243" s="61" t="s">
        <v>38</v>
      </c>
      <c r="C243" s="62" t="s">
        <v>38</v>
      </c>
      <c r="D243" s="62" t="s">
        <v>38</v>
      </c>
      <c r="E243" s="62" t="s">
        <v>38</v>
      </c>
      <c r="F243" s="62" t="s">
        <v>38</v>
      </c>
      <c r="G243" s="63" t="s">
        <v>38</v>
      </c>
      <c r="I243" s="12"/>
    </row>
    <row r="244" spans="1:9" ht="15.75" thickBot="1" x14ac:dyDescent="0.3">
      <c r="A244" s="10"/>
      <c r="I244" s="12"/>
    </row>
    <row r="245" spans="1:9" ht="15.75" customHeight="1" thickBot="1" x14ac:dyDescent="0.3">
      <c r="A245" s="54" t="s">
        <v>50</v>
      </c>
      <c r="B245" s="55" t="s">
        <v>51</v>
      </c>
      <c r="C245" s="56"/>
      <c r="D245" s="56"/>
      <c r="E245" s="56"/>
      <c r="F245" s="56"/>
      <c r="G245" s="56"/>
      <c r="H245" s="56"/>
      <c r="I245" s="57"/>
    </row>
    <row r="246" spans="1:9" x14ac:dyDescent="0.25">
      <c r="A246" s="10"/>
      <c r="I246" s="12"/>
    </row>
    <row r="247" spans="1:9" ht="30" x14ac:dyDescent="0.25">
      <c r="A247" s="10"/>
      <c r="B247" s="58" t="s">
        <v>28</v>
      </c>
      <c r="C247" s="59" t="s">
        <v>31</v>
      </c>
      <c r="D247" s="59" t="s">
        <v>45</v>
      </c>
      <c r="E247" s="59" t="s">
        <v>46</v>
      </c>
      <c r="F247" s="59" t="s">
        <v>33</v>
      </c>
      <c r="G247" s="60" t="s">
        <v>47</v>
      </c>
      <c r="I247" s="12"/>
    </row>
    <row r="248" spans="1:9" x14ac:dyDescent="0.25">
      <c r="A248" s="10"/>
      <c r="B248" s="64" t="s">
        <v>55</v>
      </c>
      <c r="C248" s="64" t="s">
        <v>53</v>
      </c>
      <c r="D248" s="64">
        <v>125</v>
      </c>
      <c r="E248" s="64" t="s">
        <v>54</v>
      </c>
      <c r="F248" s="65" t="s">
        <v>379</v>
      </c>
      <c r="G248" s="64"/>
      <c r="I248" s="12"/>
    </row>
    <row r="249" spans="1:9" x14ac:dyDescent="0.25">
      <c r="A249" s="10"/>
      <c r="B249" s="64" t="s">
        <v>384</v>
      </c>
      <c r="C249" s="64" t="s">
        <v>53</v>
      </c>
      <c r="D249" s="64">
        <v>125</v>
      </c>
      <c r="E249" s="64" t="s">
        <v>54</v>
      </c>
      <c r="F249" s="65" t="s">
        <v>379</v>
      </c>
      <c r="G249" s="64"/>
      <c r="I249" s="12"/>
    </row>
    <row r="250" spans="1:9" x14ac:dyDescent="0.25">
      <c r="A250" s="10"/>
      <c r="B250" s="64" t="s">
        <v>52</v>
      </c>
      <c r="C250" s="64" t="s">
        <v>56</v>
      </c>
      <c r="D250" s="64">
        <v>150</v>
      </c>
      <c r="E250" s="64" t="s">
        <v>54</v>
      </c>
      <c r="F250" s="65" t="s">
        <v>379</v>
      </c>
      <c r="G250" s="64"/>
      <c r="I250" s="12"/>
    </row>
    <row r="251" spans="1:9" x14ac:dyDescent="0.25">
      <c r="A251" s="10"/>
      <c r="B251" s="64" t="s">
        <v>386</v>
      </c>
      <c r="C251" s="64" t="s">
        <v>56</v>
      </c>
      <c r="D251" s="64">
        <v>150</v>
      </c>
      <c r="E251" s="64" t="s">
        <v>54</v>
      </c>
      <c r="F251" s="65" t="s">
        <v>379</v>
      </c>
      <c r="G251" s="64"/>
      <c r="I251" s="12"/>
    </row>
    <row r="252" spans="1:9" ht="15.75" thickBot="1" x14ac:dyDescent="0.3">
      <c r="A252" s="10"/>
      <c r="I252" s="12"/>
    </row>
    <row r="253" spans="1:9" ht="15.75" customHeight="1" thickBot="1" x14ac:dyDescent="0.3">
      <c r="A253" s="4" t="s">
        <v>57</v>
      </c>
      <c r="B253" s="55" t="s">
        <v>58</v>
      </c>
      <c r="C253" s="56"/>
      <c r="D253" s="56"/>
      <c r="E253" s="56"/>
      <c r="F253" s="56"/>
      <c r="G253" s="56"/>
      <c r="H253" s="56"/>
      <c r="I253" s="57"/>
    </row>
    <row r="254" spans="1:9" x14ac:dyDescent="0.25">
      <c r="A254" s="10"/>
      <c r="I254" s="12"/>
    </row>
    <row r="255" spans="1:9" ht="30" x14ac:dyDescent="0.25">
      <c r="A255" s="10"/>
      <c r="B255" s="58" t="s">
        <v>28</v>
      </c>
      <c r="C255" s="59" t="s">
        <v>31</v>
      </c>
      <c r="D255" s="59" t="s">
        <v>45</v>
      </c>
      <c r="E255" s="59" t="s">
        <v>46</v>
      </c>
      <c r="F255" s="59" t="s">
        <v>33</v>
      </c>
      <c r="G255" s="60" t="s">
        <v>47</v>
      </c>
      <c r="I255" s="12"/>
    </row>
    <row r="256" spans="1:9" x14ac:dyDescent="0.25">
      <c r="A256" s="10"/>
      <c r="B256" s="61" t="s">
        <v>38</v>
      </c>
      <c r="C256" s="62" t="s">
        <v>38</v>
      </c>
      <c r="D256" s="62" t="s">
        <v>38</v>
      </c>
      <c r="E256" s="62" t="s">
        <v>38</v>
      </c>
      <c r="F256" s="62" t="s">
        <v>38</v>
      </c>
      <c r="G256" s="63" t="s">
        <v>38</v>
      </c>
      <c r="I256" s="12"/>
    </row>
    <row r="257" spans="1:9" ht="15.75" thickBot="1" x14ac:dyDescent="0.3">
      <c r="A257" s="10"/>
      <c r="I257" s="12"/>
    </row>
    <row r="258" spans="1:9" ht="15.75" customHeight="1" thickBot="1" x14ac:dyDescent="0.3">
      <c r="A258" s="4" t="s">
        <v>59</v>
      </c>
      <c r="B258" s="55" t="s">
        <v>60</v>
      </c>
      <c r="C258" s="56"/>
      <c r="D258" s="56"/>
      <c r="E258" s="56"/>
      <c r="F258" s="56"/>
      <c r="G258" s="56"/>
      <c r="H258" s="56"/>
      <c r="I258" s="57"/>
    </row>
    <row r="259" spans="1:9" x14ac:dyDescent="0.25">
      <c r="A259" s="10"/>
      <c r="I259" s="12"/>
    </row>
    <row r="260" spans="1:9" x14ac:dyDescent="0.25">
      <c r="A260" s="10"/>
      <c r="C260" s="40" t="s">
        <v>61</v>
      </c>
      <c r="D260" s="40" t="s">
        <v>62</v>
      </c>
      <c r="E260" s="41" t="s">
        <v>63</v>
      </c>
      <c r="G260" s="11"/>
      <c r="I260" s="34"/>
    </row>
    <row r="261" spans="1:9" x14ac:dyDescent="0.25">
      <c r="A261" s="10"/>
      <c r="C261" s="43" t="s">
        <v>64</v>
      </c>
      <c r="D261" s="21" t="s">
        <v>65</v>
      </c>
      <c r="E261" s="21">
        <v>200</v>
      </c>
      <c r="G261" s="11"/>
      <c r="I261" s="34"/>
    </row>
    <row r="262" spans="1:9" x14ac:dyDescent="0.25">
      <c r="A262" s="10"/>
      <c r="C262" s="43" t="s">
        <v>65</v>
      </c>
      <c r="D262" s="21" t="s">
        <v>64</v>
      </c>
      <c r="E262" s="21">
        <v>200</v>
      </c>
      <c r="G262" s="11"/>
      <c r="I262" s="34"/>
    </row>
    <row r="263" spans="1:9" x14ac:dyDescent="0.25">
      <c r="A263" s="10"/>
      <c r="C263" s="43" t="s">
        <v>64</v>
      </c>
      <c r="D263" s="21" t="s">
        <v>66</v>
      </c>
      <c r="E263" s="21">
        <v>200</v>
      </c>
      <c r="G263" s="11"/>
      <c r="I263" s="34"/>
    </row>
    <row r="264" spans="1:9" x14ac:dyDescent="0.25">
      <c r="A264" s="10"/>
      <c r="C264" s="43" t="s">
        <v>66</v>
      </c>
      <c r="D264" s="21" t="s">
        <v>64</v>
      </c>
      <c r="E264" s="21">
        <v>200</v>
      </c>
      <c r="G264" s="11"/>
      <c r="I264" s="34"/>
    </row>
    <row r="265" spans="1:9" x14ac:dyDescent="0.25">
      <c r="A265" s="10"/>
      <c r="C265" s="43" t="s">
        <v>64</v>
      </c>
      <c r="D265" s="21" t="s">
        <v>67</v>
      </c>
      <c r="E265" s="21">
        <v>200</v>
      </c>
      <c r="G265" s="11"/>
      <c r="I265" s="34"/>
    </row>
    <row r="266" spans="1:9" x14ac:dyDescent="0.25">
      <c r="A266" s="10"/>
      <c r="C266" s="45" t="s">
        <v>67</v>
      </c>
      <c r="D266" s="66" t="s">
        <v>64</v>
      </c>
      <c r="E266" s="21">
        <v>200</v>
      </c>
      <c r="G266" s="11"/>
      <c r="I266" s="34"/>
    </row>
    <row r="267" spans="1:9" ht="15.75" thickBot="1" x14ac:dyDescent="0.3">
      <c r="A267" s="10"/>
      <c r="I267" s="12"/>
    </row>
    <row r="268" spans="1:9" ht="15.75" customHeight="1" thickBot="1" x14ac:dyDescent="0.3">
      <c r="A268" s="4" t="s">
        <v>59</v>
      </c>
      <c r="B268" s="55" t="s">
        <v>68</v>
      </c>
      <c r="C268" s="56"/>
      <c r="D268" s="56"/>
      <c r="E268" s="56"/>
      <c r="F268" s="56"/>
      <c r="G268" s="56"/>
      <c r="H268" s="56"/>
      <c r="I268" s="57"/>
    </row>
    <row r="269" spans="1:9" x14ac:dyDescent="0.25">
      <c r="A269" s="10"/>
      <c r="I269" s="12"/>
    </row>
    <row r="270" spans="1:9" x14ac:dyDescent="0.25">
      <c r="A270" s="10"/>
      <c r="C270" s="40" t="s">
        <v>61</v>
      </c>
      <c r="D270" s="40" t="s">
        <v>62</v>
      </c>
      <c r="E270" s="42" t="s">
        <v>69</v>
      </c>
      <c r="I270" s="12"/>
    </row>
    <row r="271" spans="1:9" x14ac:dyDescent="0.25">
      <c r="A271" s="10"/>
      <c r="C271" s="43" t="s">
        <v>64</v>
      </c>
      <c r="D271" s="21" t="s">
        <v>65</v>
      </c>
      <c r="E271" s="67">
        <v>400</v>
      </c>
      <c r="I271" s="12"/>
    </row>
    <row r="272" spans="1:9" x14ac:dyDescent="0.25">
      <c r="A272" s="10"/>
      <c r="C272" s="43" t="s">
        <v>65</v>
      </c>
      <c r="D272" s="21" t="s">
        <v>64</v>
      </c>
      <c r="E272" s="67">
        <v>400</v>
      </c>
      <c r="I272" s="12"/>
    </row>
    <row r="273" spans="1:9" x14ac:dyDescent="0.25">
      <c r="A273" s="10"/>
      <c r="C273" s="43" t="s">
        <v>64</v>
      </c>
      <c r="D273" s="21" t="s">
        <v>66</v>
      </c>
      <c r="E273" s="67">
        <v>300</v>
      </c>
      <c r="I273" s="12"/>
    </row>
    <row r="274" spans="1:9" x14ac:dyDescent="0.25">
      <c r="A274" s="10"/>
      <c r="C274" s="43" t="s">
        <v>66</v>
      </c>
      <c r="D274" s="21" t="s">
        <v>64</v>
      </c>
      <c r="E274" s="67">
        <v>300</v>
      </c>
      <c r="I274" s="12"/>
    </row>
    <row r="275" spans="1:9" x14ac:dyDescent="0.25">
      <c r="A275" s="10"/>
      <c r="C275" s="43" t="s">
        <v>64</v>
      </c>
      <c r="D275" s="21" t="s">
        <v>67</v>
      </c>
      <c r="E275" s="67">
        <v>300</v>
      </c>
      <c r="I275" s="12"/>
    </row>
    <row r="276" spans="1:9" x14ac:dyDescent="0.25">
      <c r="A276" s="10"/>
      <c r="C276" s="45" t="s">
        <v>67</v>
      </c>
      <c r="D276" s="66" t="s">
        <v>64</v>
      </c>
      <c r="E276" s="67">
        <v>300</v>
      </c>
      <c r="I276" s="12"/>
    </row>
    <row r="277" spans="1:9" ht="15.75" thickBot="1" x14ac:dyDescent="0.3">
      <c r="A277" s="10"/>
      <c r="I277" s="12"/>
    </row>
    <row r="278" spans="1:9" ht="15.75" customHeight="1" thickBot="1" x14ac:dyDescent="0.3">
      <c r="A278" s="4" t="s">
        <v>59</v>
      </c>
      <c r="B278" s="5" t="s">
        <v>70</v>
      </c>
      <c r="C278" s="68"/>
      <c r="D278" s="68"/>
      <c r="E278" s="68"/>
      <c r="F278" s="68"/>
      <c r="G278" s="68"/>
      <c r="H278" s="68"/>
      <c r="I278" s="9"/>
    </row>
    <row r="279" spans="1:9" x14ac:dyDescent="0.25">
      <c r="A279" s="10"/>
      <c r="B279" s="11"/>
      <c r="C279" s="11"/>
      <c r="D279" s="11"/>
      <c r="E279" s="11"/>
      <c r="F279" s="11"/>
      <c r="G279" s="11"/>
      <c r="I279" s="12"/>
    </row>
    <row r="280" spans="1:9" x14ac:dyDescent="0.25">
      <c r="A280" s="10"/>
      <c r="B280" s="11"/>
      <c r="C280" s="40" t="s">
        <v>61</v>
      </c>
      <c r="D280" s="40" t="s">
        <v>62</v>
      </c>
      <c r="E280" s="42" t="s">
        <v>69</v>
      </c>
      <c r="F280" s="11"/>
      <c r="G280" s="11"/>
      <c r="I280" s="12"/>
    </row>
    <row r="281" spans="1:9" x14ac:dyDescent="0.25">
      <c r="A281" s="10"/>
      <c r="B281" s="11"/>
      <c r="C281" s="43" t="s">
        <v>64</v>
      </c>
      <c r="D281" s="21" t="s">
        <v>65</v>
      </c>
      <c r="E281" s="67">
        <v>400</v>
      </c>
      <c r="F281" s="11"/>
      <c r="G281" s="11"/>
      <c r="I281" s="12"/>
    </row>
    <row r="282" spans="1:9" ht="15.75" customHeight="1" x14ac:dyDescent="0.25">
      <c r="A282" s="10"/>
      <c r="B282" s="11"/>
      <c r="C282" s="43" t="s">
        <v>65</v>
      </c>
      <c r="D282" s="21" t="s">
        <v>64</v>
      </c>
      <c r="E282" s="67">
        <v>400</v>
      </c>
      <c r="F282" s="11"/>
      <c r="G282" s="11"/>
      <c r="I282" s="12"/>
    </row>
    <row r="283" spans="1:9" ht="15.75" customHeight="1" x14ac:dyDescent="0.25">
      <c r="A283" s="10"/>
      <c r="B283" s="11"/>
      <c r="C283" s="43" t="s">
        <v>64</v>
      </c>
      <c r="D283" s="21" t="s">
        <v>66</v>
      </c>
      <c r="E283" s="67">
        <v>300</v>
      </c>
      <c r="F283" s="11"/>
      <c r="G283" s="11"/>
      <c r="I283" s="12"/>
    </row>
    <row r="284" spans="1:9" ht="15.75" customHeight="1" x14ac:dyDescent="0.25">
      <c r="A284" s="10"/>
      <c r="B284" s="11"/>
      <c r="C284" s="43" t="s">
        <v>66</v>
      </c>
      <c r="D284" s="21" t="s">
        <v>64</v>
      </c>
      <c r="E284" s="67">
        <v>300</v>
      </c>
      <c r="F284" s="11"/>
      <c r="G284" s="11"/>
      <c r="I284" s="12"/>
    </row>
    <row r="285" spans="1:9" ht="15.75" customHeight="1" x14ac:dyDescent="0.25">
      <c r="A285" s="10"/>
      <c r="C285" s="43" t="s">
        <v>64</v>
      </c>
      <c r="D285" s="21" t="s">
        <v>67</v>
      </c>
      <c r="E285" s="67">
        <v>300</v>
      </c>
      <c r="I285" s="12"/>
    </row>
    <row r="286" spans="1:9" ht="15.75" customHeight="1" x14ac:dyDescent="0.25">
      <c r="A286" s="10"/>
      <c r="C286" s="45" t="s">
        <v>67</v>
      </c>
      <c r="D286" s="66" t="s">
        <v>64</v>
      </c>
      <c r="E286" s="67">
        <v>300</v>
      </c>
      <c r="I286" s="12"/>
    </row>
    <row r="287" spans="1:9" ht="15.75" thickBot="1" x14ac:dyDescent="0.3">
      <c r="A287" s="10"/>
      <c r="I287" s="12"/>
    </row>
    <row r="288" spans="1:9" ht="15.75" customHeight="1" thickBot="1" x14ac:dyDescent="0.3">
      <c r="A288" s="4" t="s">
        <v>59</v>
      </c>
      <c r="B288" s="5" t="s">
        <v>71</v>
      </c>
      <c r="C288" s="56"/>
      <c r="D288" s="56"/>
      <c r="E288" s="56"/>
      <c r="F288" s="56"/>
      <c r="G288" s="56"/>
      <c r="H288" s="56"/>
      <c r="I288" s="57"/>
    </row>
    <row r="289" spans="1:9" ht="15.75" customHeight="1" x14ac:dyDescent="0.25">
      <c r="A289" s="10"/>
      <c r="I289" s="12"/>
    </row>
    <row r="290" spans="1:9" ht="15.75" customHeight="1" x14ac:dyDescent="0.25">
      <c r="A290" s="10"/>
      <c r="C290" s="40" t="s">
        <v>61</v>
      </c>
      <c r="D290" s="40" t="s">
        <v>62</v>
      </c>
      <c r="E290" s="41" t="s">
        <v>63</v>
      </c>
      <c r="G290" s="11"/>
      <c r="I290" s="34"/>
    </row>
    <row r="291" spans="1:9" ht="15.75" customHeight="1" x14ac:dyDescent="0.25">
      <c r="A291" s="10"/>
      <c r="C291" s="43" t="s">
        <v>64</v>
      </c>
      <c r="D291" s="21" t="s">
        <v>65</v>
      </c>
      <c r="E291" s="21">
        <v>200</v>
      </c>
      <c r="G291" s="11"/>
      <c r="I291" s="34"/>
    </row>
    <row r="292" spans="1:9" x14ac:dyDescent="0.25">
      <c r="A292" s="10"/>
      <c r="C292" s="43" t="s">
        <v>65</v>
      </c>
      <c r="D292" s="21" t="s">
        <v>64</v>
      </c>
      <c r="E292" s="21">
        <v>200</v>
      </c>
      <c r="G292" s="11"/>
      <c r="I292" s="34"/>
    </row>
    <row r="293" spans="1:9" ht="15.75" customHeight="1" x14ac:dyDescent="0.25">
      <c r="A293" s="10"/>
      <c r="C293" s="43" t="s">
        <v>64</v>
      </c>
      <c r="D293" s="21" t="s">
        <v>66</v>
      </c>
      <c r="E293" s="21">
        <v>200</v>
      </c>
      <c r="G293" s="11"/>
      <c r="I293" s="34"/>
    </row>
    <row r="294" spans="1:9" x14ac:dyDescent="0.25">
      <c r="A294" s="10"/>
      <c r="C294" s="43" t="s">
        <v>66</v>
      </c>
      <c r="D294" s="21" t="s">
        <v>64</v>
      </c>
      <c r="E294" s="21">
        <v>200</v>
      </c>
      <c r="G294" s="11"/>
      <c r="I294" s="34"/>
    </row>
    <row r="295" spans="1:9" ht="15.75" customHeight="1" x14ac:dyDescent="0.25">
      <c r="A295" s="10"/>
      <c r="C295" s="43" t="s">
        <v>64</v>
      </c>
      <c r="D295" s="21" t="s">
        <v>67</v>
      </c>
      <c r="E295" s="21">
        <v>200</v>
      </c>
      <c r="G295" s="11"/>
      <c r="I295" s="34"/>
    </row>
    <row r="296" spans="1:9" x14ac:dyDescent="0.25">
      <c r="A296" s="10"/>
      <c r="C296" s="45" t="s">
        <v>67</v>
      </c>
      <c r="D296" s="66" t="s">
        <v>64</v>
      </c>
      <c r="E296" s="66">
        <v>200</v>
      </c>
      <c r="G296" s="11"/>
      <c r="I296" s="34"/>
    </row>
    <row r="297" spans="1:9" ht="15.75" thickBot="1" x14ac:dyDescent="0.3">
      <c r="A297" s="10"/>
      <c r="I297" s="12"/>
    </row>
    <row r="298" spans="1:9" ht="15.75" customHeight="1" thickBot="1" x14ac:dyDescent="0.3">
      <c r="A298" s="4" t="s">
        <v>59</v>
      </c>
      <c r="B298" s="55" t="s">
        <v>72</v>
      </c>
      <c r="C298" s="56"/>
      <c r="D298" s="56"/>
      <c r="E298" s="56"/>
      <c r="F298" s="56"/>
      <c r="G298" s="56"/>
      <c r="H298" s="56"/>
      <c r="I298" s="57"/>
    </row>
    <row r="299" spans="1:9" x14ac:dyDescent="0.25">
      <c r="A299" s="10"/>
      <c r="I299" s="12"/>
    </row>
    <row r="300" spans="1:9" x14ac:dyDescent="0.25">
      <c r="A300" s="10"/>
      <c r="C300" s="40" t="s">
        <v>61</v>
      </c>
      <c r="D300" s="40" t="s">
        <v>62</v>
      </c>
      <c r="E300" s="42" t="s">
        <v>69</v>
      </c>
      <c r="I300" s="12"/>
    </row>
    <row r="301" spans="1:9" x14ac:dyDescent="0.25">
      <c r="A301" s="10"/>
      <c r="C301" s="43" t="s">
        <v>64</v>
      </c>
      <c r="D301" s="21" t="s">
        <v>65</v>
      </c>
      <c r="E301" s="67">
        <v>400</v>
      </c>
      <c r="I301" s="12"/>
    </row>
    <row r="302" spans="1:9" x14ac:dyDescent="0.25">
      <c r="A302" s="10"/>
      <c r="C302" s="43" t="s">
        <v>65</v>
      </c>
      <c r="D302" s="21" t="s">
        <v>64</v>
      </c>
      <c r="E302" s="67">
        <v>400</v>
      </c>
      <c r="I302" s="12"/>
    </row>
    <row r="303" spans="1:9" x14ac:dyDescent="0.25">
      <c r="A303" s="10"/>
      <c r="C303" s="43" t="s">
        <v>64</v>
      </c>
      <c r="D303" s="21" t="s">
        <v>66</v>
      </c>
      <c r="E303" s="67">
        <v>300</v>
      </c>
      <c r="I303" s="12"/>
    </row>
    <row r="304" spans="1:9" x14ac:dyDescent="0.25">
      <c r="A304" s="10"/>
      <c r="C304" s="43" t="s">
        <v>66</v>
      </c>
      <c r="D304" s="21" t="s">
        <v>64</v>
      </c>
      <c r="E304" s="67">
        <v>300</v>
      </c>
      <c r="I304" s="12"/>
    </row>
    <row r="305" spans="1:9" x14ac:dyDescent="0.25">
      <c r="A305" s="10"/>
      <c r="C305" s="43" t="s">
        <v>64</v>
      </c>
      <c r="D305" s="21" t="s">
        <v>67</v>
      </c>
      <c r="E305" s="67">
        <v>300</v>
      </c>
      <c r="I305" s="12"/>
    </row>
    <row r="306" spans="1:9" x14ac:dyDescent="0.25">
      <c r="A306" s="10"/>
      <c r="C306" s="45" t="s">
        <v>67</v>
      </c>
      <c r="D306" s="66" t="s">
        <v>64</v>
      </c>
      <c r="E306" s="67">
        <v>300</v>
      </c>
      <c r="I306" s="12"/>
    </row>
    <row r="307" spans="1:9" ht="15" customHeight="1" thickBot="1" x14ac:dyDescent="0.3">
      <c r="A307" s="10"/>
      <c r="I307" s="12"/>
    </row>
    <row r="308" spans="1:9" ht="15" customHeight="1" thickBot="1" x14ac:dyDescent="0.3">
      <c r="A308" s="4" t="s">
        <v>59</v>
      </c>
      <c r="B308" s="5" t="s">
        <v>73</v>
      </c>
      <c r="C308" s="68"/>
      <c r="D308" s="68"/>
      <c r="E308" s="68"/>
      <c r="F308" s="68"/>
      <c r="G308" s="68"/>
      <c r="H308" s="68"/>
      <c r="I308" s="9"/>
    </row>
    <row r="309" spans="1:9" ht="15" customHeight="1" x14ac:dyDescent="0.25">
      <c r="A309" s="10"/>
      <c r="B309" s="11"/>
      <c r="C309" s="11"/>
      <c r="D309" s="11"/>
      <c r="E309" s="11"/>
      <c r="F309" s="11"/>
      <c r="G309" s="11"/>
      <c r="I309" s="12"/>
    </row>
    <row r="310" spans="1:9" ht="15" customHeight="1" x14ac:dyDescent="0.25">
      <c r="A310" s="10"/>
      <c r="B310" s="11"/>
      <c r="C310" s="40" t="s">
        <v>61</v>
      </c>
      <c r="D310" s="40" t="s">
        <v>62</v>
      </c>
      <c r="E310" s="42" t="s">
        <v>69</v>
      </c>
      <c r="F310" s="11"/>
      <c r="G310" s="11"/>
      <c r="I310" s="12"/>
    </row>
    <row r="311" spans="1:9" ht="15" customHeight="1" x14ac:dyDescent="0.25">
      <c r="A311" s="10"/>
      <c r="B311" s="11"/>
      <c r="C311" s="43" t="s">
        <v>64</v>
      </c>
      <c r="D311" s="21" t="s">
        <v>65</v>
      </c>
      <c r="E311" s="67">
        <v>400</v>
      </c>
      <c r="F311" s="11"/>
      <c r="G311" s="11"/>
      <c r="I311" s="12"/>
    </row>
    <row r="312" spans="1:9" ht="15" customHeight="1" x14ac:dyDescent="0.25">
      <c r="A312" s="10"/>
      <c r="B312" s="11"/>
      <c r="C312" s="43" t="s">
        <v>65</v>
      </c>
      <c r="D312" s="21" t="s">
        <v>64</v>
      </c>
      <c r="E312" s="67">
        <v>400</v>
      </c>
      <c r="F312" s="11"/>
      <c r="G312" s="11"/>
      <c r="I312" s="12"/>
    </row>
    <row r="313" spans="1:9" ht="15" customHeight="1" x14ac:dyDescent="0.25">
      <c r="A313" s="10"/>
      <c r="B313" s="11"/>
      <c r="C313" s="43" t="s">
        <v>64</v>
      </c>
      <c r="D313" s="21" t="s">
        <v>66</v>
      </c>
      <c r="E313" s="67">
        <v>300</v>
      </c>
      <c r="F313" s="11"/>
      <c r="G313" s="11"/>
      <c r="I313" s="12"/>
    </row>
    <row r="314" spans="1:9" ht="15" customHeight="1" x14ac:dyDescent="0.25">
      <c r="A314" s="10"/>
      <c r="B314" s="11"/>
      <c r="C314" s="43" t="s">
        <v>66</v>
      </c>
      <c r="D314" s="21" t="s">
        <v>64</v>
      </c>
      <c r="E314" s="67">
        <v>300</v>
      </c>
      <c r="F314" s="11"/>
      <c r="G314" s="11"/>
      <c r="I314" s="12"/>
    </row>
    <row r="315" spans="1:9" ht="15" customHeight="1" x14ac:dyDescent="0.25">
      <c r="A315" s="10"/>
      <c r="B315" s="11"/>
      <c r="C315" s="43" t="s">
        <v>64</v>
      </c>
      <c r="D315" s="21" t="s">
        <v>67</v>
      </c>
      <c r="E315" s="67">
        <v>300</v>
      </c>
      <c r="F315" s="11"/>
      <c r="G315" s="11"/>
      <c r="I315" s="12"/>
    </row>
    <row r="316" spans="1:9" ht="15" customHeight="1" x14ac:dyDescent="0.25">
      <c r="A316" s="10"/>
      <c r="B316" s="11"/>
      <c r="C316" s="45" t="s">
        <v>67</v>
      </c>
      <c r="D316" s="66" t="s">
        <v>64</v>
      </c>
      <c r="E316" s="67">
        <v>300</v>
      </c>
      <c r="F316" s="11"/>
      <c r="G316" s="11"/>
      <c r="I316" s="12"/>
    </row>
    <row r="317" spans="1:9" ht="15" customHeight="1" x14ac:dyDescent="0.25">
      <c r="A317" s="10"/>
      <c r="B317" s="11"/>
      <c r="C317" s="11"/>
      <c r="D317" s="11"/>
      <c r="E317" s="11"/>
      <c r="F317" s="11"/>
      <c r="G317" s="11"/>
      <c r="I317" s="12"/>
    </row>
    <row r="318" spans="1:9" ht="15" customHeight="1" thickBot="1" x14ac:dyDescent="0.3">
      <c r="A318" s="10"/>
      <c r="I318" s="12"/>
    </row>
    <row r="319" spans="1:9" ht="15" customHeight="1" thickBot="1" x14ac:dyDescent="0.3">
      <c r="A319" s="4" t="s">
        <v>59</v>
      </c>
      <c r="B319" s="55" t="s">
        <v>74</v>
      </c>
      <c r="C319" s="56"/>
      <c r="D319" s="56"/>
      <c r="E319" s="56"/>
      <c r="F319" s="56"/>
      <c r="G319" s="56"/>
      <c r="H319" s="56"/>
      <c r="I319" s="57"/>
    </row>
    <row r="320" spans="1:9" x14ac:dyDescent="0.25">
      <c r="A320" s="10"/>
      <c r="I320" s="12"/>
    </row>
    <row r="321" spans="1:9" x14ac:dyDescent="0.25">
      <c r="A321" s="10"/>
      <c r="C321" s="40" t="s">
        <v>61</v>
      </c>
      <c r="D321" s="40" t="s">
        <v>62</v>
      </c>
      <c r="E321" s="42" t="s">
        <v>69</v>
      </c>
      <c r="I321" s="12"/>
    </row>
    <row r="322" spans="1:9" x14ac:dyDescent="0.25">
      <c r="A322" s="10"/>
      <c r="C322" s="43" t="s">
        <v>64</v>
      </c>
      <c r="D322" s="21" t="s">
        <v>65</v>
      </c>
      <c r="E322" s="67">
        <v>400</v>
      </c>
      <c r="I322" s="12"/>
    </row>
    <row r="323" spans="1:9" x14ac:dyDescent="0.25">
      <c r="A323" s="10"/>
      <c r="C323" s="43" t="s">
        <v>65</v>
      </c>
      <c r="D323" s="21" t="s">
        <v>64</v>
      </c>
      <c r="E323" s="67">
        <v>400</v>
      </c>
      <c r="I323" s="12"/>
    </row>
    <row r="324" spans="1:9" x14ac:dyDescent="0.25">
      <c r="A324" s="10"/>
      <c r="C324" s="43" t="s">
        <v>64</v>
      </c>
      <c r="D324" s="21" t="s">
        <v>66</v>
      </c>
      <c r="E324" s="67">
        <v>300</v>
      </c>
      <c r="I324" s="12"/>
    </row>
    <row r="325" spans="1:9" x14ac:dyDescent="0.25">
      <c r="A325" s="10"/>
      <c r="C325" s="43" t="s">
        <v>66</v>
      </c>
      <c r="D325" s="21" t="s">
        <v>64</v>
      </c>
      <c r="E325" s="67">
        <v>300</v>
      </c>
      <c r="I325" s="12"/>
    </row>
    <row r="326" spans="1:9" x14ac:dyDescent="0.25">
      <c r="A326" s="10"/>
      <c r="C326" s="43" t="s">
        <v>64</v>
      </c>
      <c r="D326" s="21" t="s">
        <v>67</v>
      </c>
      <c r="E326" s="67">
        <v>300</v>
      </c>
      <c r="I326" s="12"/>
    </row>
    <row r="327" spans="1:9" x14ac:dyDescent="0.25">
      <c r="A327" s="10"/>
      <c r="C327" s="45" t="s">
        <v>67</v>
      </c>
      <c r="D327" s="66" t="s">
        <v>64</v>
      </c>
      <c r="E327" s="67">
        <v>300</v>
      </c>
      <c r="I327" s="12"/>
    </row>
    <row r="328" spans="1:9" ht="15" customHeight="1" thickBot="1" x14ac:dyDescent="0.3">
      <c r="A328" s="10"/>
      <c r="I328" s="12"/>
    </row>
    <row r="329" spans="1:9" ht="15" customHeight="1" thickBot="1" x14ac:dyDescent="0.3">
      <c r="A329" s="4" t="s">
        <v>59</v>
      </c>
      <c r="B329" s="55" t="s">
        <v>75</v>
      </c>
      <c r="C329" s="56"/>
      <c r="D329" s="56"/>
      <c r="E329" s="56"/>
      <c r="F329" s="56"/>
      <c r="G329" s="56"/>
      <c r="H329" s="56"/>
      <c r="I329" s="57"/>
    </row>
    <row r="330" spans="1:9" x14ac:dyDescent="0.25">
      <c r="A330" s="10"/>
      <c r="I330" s="12"/>
    </row>
    <row r="331" spans="1:9" x14ac:dyDescent="0.25">
      <c r="A331" s="10"/>
      <c r="C331" s="40" t="s">
        <v>61</v>
      </c>
      <c r="D331" s="40" t="s">
        <v>62</v>
      </c>
      <c r="E331" s="42" t="s">
        <v>69</v>
      </c>
      <c r="I331" s="12"/>
    </row>
    <row r="332" spans="1:9" x14ac:dyDescent="0.25">
      <c r="A332" s="10"/>
      <c r="C332" s="43" t="s">
        <v>64</v>
      </c>
      <c r="D332" s="21" t="s">
        <v>65</v>
      </c>
      <c r="E332" s="67">
        <v>400</v>
      </c>
      <c r="I332" s="12"/>
    </row>
    <row r="333" spans="1:9" x14ac:dyDescent="0.25">
      <c r="A333" s="10"/>
      <c r="C333" s="43" t="s">
        <v>65</v>
      </c>
      <c r="D333" s="21" t="s">
        <v>64</v>
      </c>
      <c r="E333" s="67">
        <v>400</v>
      </c>
      <c r="I333" s="12"/>
    </row>
    <row r="334" spans="1:9" x14ac:dyDescent="0.25">
      <c r="A334" s="10"/>
      <c r="C334" s="43" t="s">
        <v>64</v>
      </c>
      <c r="D334" s="21" t="s">
        <v>66</v>
      </c>
      <c r="E334" s="67">
        <v>300</v>
      </c>
      <c r="I334" s="12"/>
    </row>
    <row r="335" spans="1:9" x14ac:dyDescent="0.25">
      <c r="A335" s="10"/>
      <c r="C335" s="43" t="s">
        <v>66</v>
      </c>
      <c r="D335" s="21" t="s">
        <v>64</v>
      </c>
      <c r="E335" s="67">
        <v>300</v>
      </c>
      <c r="I335" s="12"/>
    </row>
    <row r="336" spans="1:9" x14ac:dyDescent="0.25">
      <c r="A336" s="10"/>
      <c r="C336" s="43" t="s">
        <v>64</v>
      </c>
      <c r="D336" s="21" t="s">
        <v>67</v>
      </c>
      <c r="E336" s="67">
        <v>300</v>
      </c>
      <c r="I336" s="12"/>
    </row>
    <row r="337" spans="1:9" x14ac:dyDescent="0.25">
      <c r="A337" s="10"/>
      <c r="C337" s="45" t="s">
        <v>67</v>
      </c>
      <c r="D337" s="66" t="s">
        <v>64</v>
      </c>
      <c r="E337" s="67">
        <v>300</v>
      </c>
      <c r="I337" s="12"/>
    </row>
    <row r="338" spans="1:9" ht="15" customHeight="1" thickBot="1" x14ac:dyDescent="0.3">
      <c r="A338" s="10"/>
      <c r="I338" s="12"/>
    </row>
    <row r="339" spans="1:9" ht="15" customHeight="1" thickBot="1" x14ac:dyDescent="0.3">
      <c r="A339" s="4" t="s">
        <v>59</v>
      </c>
      <c r="B339" s="55" t="s">
        <v>76</v>
      </c>
      <c r="C339" s="56"/>
      <c r="D339" s="56"/>
      <c r="E339" s="56"/>
      <c r="F339" s="56"/>
      <c r="G339" s="57"/>
      <c r="H339" s="8" t="s">
        <v>77</v>
      </c>
      <c r="I339" s="9"/>
    </row>
    <row r="340" spans="1:9" ht="15.75" thickBot="1" x14ac:dyDescent="0.3">
      <c r="A340" s="10"/>
      <c r="I340" s="12"/>
    </row>
    <row r="341" spans="1:9" ht="15.75" customHeight="1" thickBot="1" x14ac:dyDescent="0.3">
      <c r="A341" s="4" t="s">
        <v>59</v>
      </c>
      <c r="B341" s="55" t="s">
        <v>78</v>
      </c>
      <c r="C341" s="56"/>
      <c r="D341" s="56"/>
      <c r="E341" s="56"/>
      <c r="F341" s="56"/>
      <c r="G341" s="57"/>
      <c r="H341" s="8" t="s">
        <v>77</v>
      </c>
      <c r="I341" s="9"/>
    </row>
    <row r="342" spans="1:9" ht="15.75" thickBot="1" x14ac:dyDescent="0.3">
      <c r="A342" s="10"/>
      <c r="I342" s="12"/>
    </row>
    <row r="343" spans="1:9" ht="15.75" customHeight="1" thickBot="1" x14ac:dyDescent="0.3">
      <c r="A343" s="4" t="s">
        <v>59</v>
      </c>
      <c r="B343" s="5" t="s">
        <v>79</v>
      </c>
      <c r="C343" s="6"/>
      <c r="D343" s="6"/>
      <c r="E343" s="6"/>
      <c r="F343" s="6"/>
      <c r="G343" s="6"/>
      <c r="H343" s="6"/>
      <c r="I343" s="7"/>
    </row>
    <row r="344" spans="1:9" x14ac:dyDescent="0.25">
      <c r="A344" s="10"/>
      <c r="I344" s="12"/>
    </row>
    <row r="345" spans="1:9" x14ac:dyDescent="0.25">
      <c r="A345" s="10"/>
      <c r="C345" s="32" t="s">
        <v>61</v>
      </c>
      <c r="D345" s="32" t="s">
        <v>62</v>
      </c>
      <c r="E345" s="69" t="s">
        <v>69</v>
      </c>
      <c r="I345" s="12"/>
    </row>
    <row r="346" spans="1:9" x14ac:dyDescent="0.25">
      <c r="A346" s="10"/>
      <c r="C346" s="28" t="s">
        <v>64</v>
      </c>
      <c r="D346" s="29" t="s">
        <v>65</v>
      </c>
      <c r="E346" s="53" t="s">
        <v>38</v>
      </c>
      <c r="I346" s="12"/>
    </row>
    <row r="347" spans="1:9" x14ac:dyDescent="0.25">
      <c r="A347" s="10"/>
      <c r="C347" s="28" t="s">
        <v>65</v>
      </c>
      <c r="D347" s="29" t="s">
        <v>64</v>
      </c>
      <c r="E347" s="53" t="s">
        <v>38</v>
      </c>
      <c r="I347" s="12"/>
    </row>
    <row r="348" spans="1:9" x14ac:dyDescent="0.25">
      <c r="A348" s="10"/>
      <c r="C348" s="28" t="s">
        <v>64</v>
      </c>
      <c r="D348" s="29" t="s">
        <v>66</v>
      </c>
      <c r="E348" s="53" t="s">
        <v>38</v>
      </c>
      <c r="I348" s="12"/>
    </row>
    <row r="349" spans="1:9" x14ac:dyDescent="0.25">
      <c r="A349" s="10"/>
      <c r="C349" s="28" t="s">
        <v>66</v>
      </c>
      <c r="D349" s="29" t="s">
        <v>64</v>
      </c>
      <c r="E349" s="53" t="s">
        <v>38</v>
      </c>
      <c r="I349" s="12"/>
    </row>
    <row r="350" spans="1:9" x14ac:dyDescent="0.25">
      <c r="A350" s="10"/>
      <c r="C350" s="28" t="s">
        <v>64</v>
      </c>
      <c r="D350" s="29" t="s">
        <v>67</v>
      </c>
      <c r="E350" s="53" t="s">
        <v>38</v>
      </c>
      <c r="I350" s="12"/>
    </row>
    <row r="351" spans="1:9" x14ac:dyDescent="0.25">
      <c r="A351" s="10"/>
      <c r="C351" s="30" t="s">
        <v>67</v>
      </c>
      <c r="D351" s="35" t="s">
        <v>64</v>
      </c>
      <c r="E351" s="53" t="s">
        <v>38</v>
      </c>
      <c r="I351" s="12"/>
    </row>
    <row r="352" spans="1:9" ht="15.75" thickBot="1" x14ac:dyDescent="0.3">
      <c r="A352" s="10"/>
      <c r="I352" s="12"/>
    </row>
    <row r="353" spans="1:12" ht="15.75" customHeight="1" thickBot="1" x14ac:dyDescent="0.3">
      <c r="A353" s="4" t="s">
        <v>59</v>
      </c>
      <c r="B353" s="5" t="s">
        <v>80</v>
      </c>
      <c r="C353" s="56"/>
      <c r="D353" s="56"/>
      <c r="E353" s="56"/>
      <c r="F353" s="56"/>
      <c r="G353" s="57"/>
      <c r="H353" s="8" t="s">
        <v>77</v>
      </c>
      <c r="I353" s="9"/>
    </row>
    <row r="354" spans="1:12" ht="15.75" thickBot="1" x14ac:dyDescent="0.3">
      <c r="A354" s="10"/>
      <c r="I354" s="12"/>
    </row>
    <row r="355" spans="1:12" ht="15.75" customHeight="1" thickBot="1" x14ac:dyDescent="0.3">
      <c r="A355" s="4" t="s">
        <v>81</v>
      </c>
      <c r="B355" s="5" t="s">
        <v>82</v>
      </c>
      <c r="C355" s="68"/>
      <c r="D355" s="68"/>
      <c r="E355" s="68"/>
      <c r="F355" s="68"/>
      <c r="G355" s="68"/>
      <c r="H355" s="68"/>
      <c r="I355" s="9"/>
    </row>
    <row r="356" spans="1:12" x14ac:dyDescent="0.25">
      <c r="A356" s="10"/>
      <c r="B356" s="11"/>
      <c r="C356" s="11"/>
      <c r="D356" s="11"/>
      <c r="E356" s="11"/>
      <c r="F356" s="11"/>
      <c r="G356" s="11"/>
      <c r="I356" s="12"/>
    </row>
    <row r="357" spans="1:12" x14ac:dyDescent="0.25">
      <c r="A357" s="70" t="s">
        <v>22</v>
      </c>
      <c r="B357" s="71" t="s">
        <v>83</v>
      </c>
      <c r="C357" s="71" t="s">
        <v>84</v>
      </c>
      <c r="D357" s="71" t="s">
        <v>85</v>
      </c>
      <c r="E357" s="71" t="s">
        <v>86</v>
      </c>
      <c r="F357" s="71" t="s">
        <v>87</v>
      </c>
      <c r="G357" s="72" t="s">
        <v>88</v>
      </c>
      <c r="I357" s="12"/>
    </row>
    <row r="358" spans="1:12" x14ac:dyDescent="0.25">
      <c r="A358" s="73">
        <v>1</v>
      </c>
      <c r="B358" s="74">
        <v>-21.557732950000002</v>
      </c>
      <c r="C358" s="74">
        <v>80.350214249999993</v>
      </c>
      <c r="D358" s="74">
        <v>134.1715451</v>
      </c>
      <c r="E358" s="74">
        <v>-72.80824539999999</v>
      </c>
      <c r="F358" s="74">
        <v>231.11155200000002</v>
      </c>
      <c r="G358" s="75">
        <v>58.833653319999996</v>
      </c>
      <c r="I358" s="12"/>
    </row>
    <row r="359" spans="1:12" x14ac:dyDescent="0.25">
      <c r="A359" s="73">
        <v>2</v>
      </c>
      <c r="B359" s="74">
        <v>-5.28474237</v>
      </c>
      <c r="C359" s="74">
        <v>74.111129539999993</v>
      </c>
      <c r="D359" s="74">
        <v>121.78988564000001</v>
      </c>
      <c r="E359" s="74">
        <v>-55.92222889</v>
      </c>
      <c r="F359" s="74">
        <v>219.06124800000001</v>
      </c>
      <c r="G359" s="75">
        <v>61.330267679999999</v>
      </c>
      <c r="I359" s="12"/>
    </row>
    <row r="360" spans="1:12" x14ac:dyDescent="0.25">
      <c r="A360" s="73">
        <v>3</v>
      </c>
      <c r="B360" s="74">
        <v>4.046111970000001</v>
      </c>
      <c r="C360" s="74">
        <v>62.448327310000003</v>
      </c>
      <c r="D360" s="74">
        <v>110.62737397999999</v>
      </c>
      <c r="E360" s="74">
        <v>-54.57715365</v>
      </c>
      <c r="F360" s="74">
        <v>211.47033599999997</v>
      </c>
      <c r="G360" s="75">
        <v>62.286335520000002</v>
      </c>
      <c r="I360" s="12"/>
    </row>
    <row r="361" spans="1:12" x14ac:dyDescent="0.25">
      <c r="A361" s="73">
        <v>4</v>
      </c>
      <c r="B361" s="74">
        <v>-10.44078328</v>
      </c>
      <c r="C361" s="74">
        <v>56.40652029999999</v>
      </c>
      <c r="D361" s="74">
        <v>124.99316457</v>
      </c>
      <c r="E361" s="74">
        <v>-67.663413259999999</v>
      </c>
      <c r="F361" s="74">
        <v>232.61414399999998</v>
      </c>
      <c r="G361" s="75">
        <v>62.64502224000001</v>
      </c>
      <c r="I361" s="12"/>
    </row>
    <row r="362" spans="1:12" x14ac:dyDescent="0.25">
      <c r="A362" s="73">
        <v>5</v>
      </c>
      <c r="B362" s="74">
        <v>-21.12832496</v>
      </c>
      <c r="C362" s="74">
        <v>58.532577830000001</v>
      </c>
      <c r="D362" s="74">
        <v>131.08216211000001</v>
      </c>
      <c r="E362" s="74">
        <v>-64.553934749999996</v>
      </c>
      <c r="F362" s="74">
        <v>237.66220799999999</v>
      </c>
      <c r="G362" s="75">
        <v>63.666892319999995</v>
      </c>
      <c r="I362" s="12"/>
    </row>
    <row r="363" spans="1:12" x14ac:dyDescent="0.25">
      <c r="A363" s="73">
        <v>6</v>
      </c>
      <c r="B363" s="74">
        <v>9.9608139999999992</v>
      </c>
      <c r="C363" s="74">
        <v>83.40872825000001</v>
      </c>
      <c r="D363" s="74">
        <v>93.036660669999989</v>
      </c>
      <c r="E363" s="74">
        <v>1.9934208600000005</v>
      </c>
      <c r="F363" s="74">
        <v>176.42956799999999</v>
      </c>
      <c r="G363" s="75">
        <v>60.771593780000003</v>
      </c>
      <c r="I363" s="12"/>
      <c r="L363"/>
    </row>
    <row r="364" spans="1:12" x14ac:dyDescent="0.25">
      <c r="A364" s="73">
        <v>7</v>
      </c>
      <c r="B364" s="74">
        <v>5.4729561099999993</v>
      </c>
      <c r="C364" s="74">
        <v>131.56080890999999</v>
      </c>
      <c r="D364" s="74">
        <v>95.415702019999983</v>
      </c>
      <c r="E364" s="74">
        <v>27.81434964</v>
      </c>
      <c r="F364" s="74">
        <v>180.44544000000002</v>
      </c>
      <c r="G364" s="75">
        <v>51.345100420000001</v>
      </c>
      <c r="I364" s="12"/>
    </row>
    <row r="365" spans="1:12" x14ac:dyDescent="0.25">
      <c r="A365" s="73">
        <v>8</v>
      </c>
      <c r="B365" s="74">
        <v>-26.637569080000002</v>
      </c>
      <c r="C365" s="74">
        <v>134.68177052999999</v>
      </c>
      <c r="D365" s="74">
        <v>149.20651869</v>
      </c>
      <c r="E365" s="74">
        <v>-47.193755029999998</v>
      </c>
      <c r="F365" s="74">
        <v>292.56998399999998</v>
      </c>
      <c r="G365" s="75">
        <v>46.292520610000004</v>
      </c>
      <c r="I365" s="12"/>
    </row>
    <row r="366" spans="1:12" x14ac:dyDescent="0.25">
      <c r="A366" s="73">
        <v>9</v>
      </c>
      <c r="B366" s="74">
        <v>-52.432288879999994</v>
      </c>
      <c r="C366" s="74">
        <v>44.356968610000003</v>
      </c>
      <c r="D366" s="74">
        <v>97.142946350000003</v>
      </c>
      <c r="E366" s="74">
        <v>-198.60019801000001</v>
      </c>
      <c r="F366" s="74">
        <v>253.45689599999997</v>
      </c>
      <c r="G366" s="75">
        <v>49.417481870000003</v>
      </c>
      <c r="I366" s="12"/>
    </row>
    <row r="367" spans="1:12" x14ac:dyDescent="0.25">
      <c r="A367" s="73">
        <v>10</v>
      </c>
      <c r="B367" s="74">
        <v>-11.716427430000001</v>
      </c>
      <c r="C367" s="74">
        <v>42.738297979999999</v>
      </c>
      <c r="D367" s="74">
        <v>106.45012510000001</v>
      </c>
      <c r="E367" s="74">
        <v>-192.73283144000001</v>
      </c>
      <c r="F367" s="74">
        <v>165.76895999999999</v>
      </c>
      <c r="G367" s="75">
        <v>46.962155179999996</v>
      </c>
      <c r="I367" s="12"/>
    </row>
    <row r="368" spans="1:12" x14ac:dyDescent="0.25">
      <c r="A368" s="73">
        <v>11</v>
      </c>
      <c r="B368" s="74">
        <v>-71.676057049999997</v>
      </c>
      <c r="C368" s="74">
        <v>29.030336270000003</v>
      </c>
      <c r="D368" s="74">
        <v>119.42681102</v>
      </c>
      <c r="E368" s="74">
        <v>-207.07384947999998</v>
      </c>
      <c r="F368" s="74">
        <v>186.00959999999998</v>
      </c>
      <c r="G368" s="75">
        <v>66.666700289999994</v>
      </c>
      <c r="I368" s="12"/>
    </row>
    <row r="369" spans="1:9" ht="15.75" customHeight="1" x14ac:dyDescent="0.25">
      <c r="A369" s="73">
        <v>12</v>
      </c>
      <c r="B369" s="74">
        <v>-21.328150880000003</v>
      </c>
      <c r="C369" s="74">
        <v>-3.0641910700000006</v>
      </c>
      <c r="D369" s="74">
        <v>75.062036450000008</v>
      </c>
      <c r="E369" s="74">
        <v>-207.64155507999999</v>
      </c>
      <c r="F369" s="74">
        <v>128.80089599999999</v>
      </c>
      <c r="G369" s="75">
        <v>60.963839540000002</v>
      </c>
      <c r="I369" s="12"/>
    </row>
    <row r="370" spans="1:9" x14ac:dyDescent="0.25">
      <c r="A370" s="73">
        <v>13</v>
      </c>
      <c r="B370" s="74">
        <v>-51.794345849999999</v>
      </c>
      <c r="C370" s="74">
        <v>4.2577999999997562E-3</v>
      </c>
      <c r="D370" s="74">
        <v>38.073531899999999</v>
      </c>
      <c r="E370" s="74">
        <v>-170.59553797000001</v>
      </c>
      <c r="F370" s="74">
        <v>86.077824000000007</v>
      </c>
      <c r="G370" s="75">
        <v>59.360071229999996</v>
      </c>
      <c r="I370" s="12"/>
    </row>
    <row r="371" spans="1:9" ht="15" customHeight="1" x14ac:dyDescent="0.25">
      <c r="A371" s="73">
        <v>14</v>
      </c>
      <c r="B371" s="74">
        <v>-43.440364470000006</v>
      </c>
      <c r="C371" s="74">
        <v>4.8808490199999994</v>
      </c>
      <c r="D371" s="74">
        <v>17.248670669999999</v>
      </c>
      <c r="E371" s="74">
        <v>-146.53256122999997</v>
      </c>
      <c r="F371" s="74">
        <v>62.573951999999998</v>
      </c>
      <c r="G371" s="75">
        <v>47.96725210999999</v>
      </c>
      <c r="I371" s="12"/>
    </row>
    <row r="372" spans="1:9" ht="15" customHeight="1" x14ac:dyDescent="0.25">
      <c r="A372" s="73">
        <v>15</v>
      </c>
      <c r="B372" s="74">
        <v>-45.765457569999995</v>
      </c>
      <c r="C372" s="74">
        <v>3.6411218900000004</v>
      </c>
      <c r="D372" s="74">
        <v>18.69986815</v>
      </c>
      <c r="E372" s="74">
        <v>-147.30347964999999</v>
      </c>
      <c r="F372" s="74">
        <v>66.708095999999998</v>
      </c>
      <c r="G372" s="75">
        <v>46.158335649999998</v>
      </c>
      <c r="I372" s="12"/>
    </row>
    <row r="373" spans="1:9" ht="15" customHeight="1" x14ac:dyDescent="0.25">
      <c r="A373" s="73">
        <v>16</v>
      </c>
      <c r="B373" s="74">
        <v>-55.242189660000001</v>
      </c>
      <c r="C373" s="74">
        <v>-3.171345500000001</v>
      </c>
      <c r="D373" s="74">
        <v>60.668215390000007</v>
      </c>
      <c r="E373" s="74">
        <v>-189.99429694999998</v>
      </c>
      <c r="F373" s="74">
        <v>123.22329599999999</v>
      </c>
      <c r="G373" s="75">
        <v>38.61043171</v>
      </c>
      <c r="I373" s="12"/>
    </row>
    <row r="374" spans="1:9" ht="15" customHeight="1" x14ac:dyDescent="0.25">
      <c r="A374" s="73">
        <v>17</v>
      </c>
      <c r="B374" s="74">
        <v>-63.401425449999991</v>
      </c>
      <c r="C374" s="74">
        <v>13.817245050000002</v>
      </c>
      <c r="D374" s="74">
        <v>123.05835286</v>
      </c>
      <c r="E374" s="74">
        <v>-203.52568937000001</v>
      </c>
      <c r="F374" s="74">
        <v>185.74080000000001</v>
      </c>
      <c r="G374" s="75">
        <v>42.750811830000004</v>
      </c>
      <c r="I374" s="12"/>
    </row>
    <row r="375" spans="1:9" ht="15" customHeight="1" x14ac:dyDescent="0.25">
      <c r="A375" s="73">
        <v>18</v>
      </c>
      <c r="B375" s="74">
        <v>-23.251898709999999</v>
      </c>
      <c r="C375" s="74">
        <v>56.30717181</v>
      </c>
      <c r="D375" s="74">
        <v>44.326454429999991</v>
      </c>
      <c r="E375" s="74">
        <v>-90.942569160000005</v>
      </c>
      <c r="F375" s="74">
        <v>96.566399999999987</v>
      </c>
      <c r="G375" s="75">
        <v>41.282518719999999</v>
      </c>
      <c r="I375" s="12"/>
    </row>
    <row r="376" spans="1:9" ht="15" customHeight="1" x14ac:dyDescent="0.25">
      <c r="A376" s="73">
        <v>19</v>
      </c>
      <c r="B376" s="74">
        <v>9.2730354500000018</v>
      </c>
      <c r="C376" s="74">
        <v>178.49587065</v>
      </c>
      <c r="D376" s="74">
        <v>112.69808020999999</v>
      </c>
      <c r="E376" s="74">
        <v>80.839989650000007</v>
      </c>
      <c r="F376" s="74">
        <v>173.70662400000001</v>
      </c>
      <c r="G376" s="75">
        <v>45.780295319999993</v>
      </c>
      <c r="I376" s="12"/>
    </row>
    <row r="377" spans="1:9" ht="15" customHeight="1" x14ac:dyDescent="0.25">
      <c r="A377" s="73">
        <v>20</v>
      </c>
      <c r="B377" s="74">
        <v>16.307827079999999</v>
      </c>
      <c r="C377" s="74">
        <v>188.95868513000002</v>
      </c>
      <c r="D377" s="74">
        <v>110.28213799999999</v>
      </c>
      <c r="E377" s="74">
        <v>96.558338919999983</v>
      </c>
      <c r="F377" s="74">
        <v>146.41267200000001</v>
      </c>
      <c r="G377" s="75">
        <v>40.363867859999999</v>
      </c>
      <c r="I377" s="12"/>
    </row>
    <row r="378" spans="1:9" ht="15" customHeight="1" x14ac:dyDescent="0.25">
      <c r="A378" s="73">
        <v>21</v>
      </c>
      <c r="B378" s="74">
        <v>-15.238056849999998</v>
      </c>
      <c r="C378" s="74">
        <v>198.21796372999998</v>
      </c>
      <c r="D378" s="74">
        <v>148.79422249999999</v>
      </c>
      <c r="E378" s="74">
        <v>75.562907889999991</v>
      </c>
      <c r="F378" s="74">
        <v>167.534976</v>
      </c>
      <c r="G378" s="75">
        <v>38.983311069999999</v>
      </c>
      <c r="I378" s="12"/>
    </row>
    <row r="379" spans="1:9" ht="15" customHeight="1" x14ac:dyDescent="0.25">
      <c r="A379" s="73">
        <v>22</v>
      </c>
      <c r="B379" s="74">
        <v>-21.10993904</v>
      </c>
      <c r="C379" s="74">
        <v>194.04106966000001</v>
      </c>
      <c r="D379" s="74">
        <v>127.94133078999999</v>
      </c>
      <c r="E379" s="74">
        <v>77.543426339999996</v>
      </c>
      <c r="F379" s="74">
        <v>146.834688</v>
      </c>
      <c r="G379" s="75">
        <v>44.817776299999998</v>
      </c>
      <c r="I379" s="12"/>
    </row>
    <row r="380" spans="1:9" ht="15" customHeight="1" x14ac:dyDescent="0.25">
      <c r="A380" s="73">
        <v>23</v>
      </c>
      <c r="B380" s="74">
        <v>-27.539930679999998</v>
      </c>
      <c r="C380" s="74">
        <v>146.63977968</v>
      </c>
      <c r="D380" s="74">
        <v>111.10850447999999</v>
      </c>
      <c r="E380" s="74">
        <v>-28.588493659999997</v>
      </c>
      <c r="F380" s="74">
        <v>200.56780800000001</v>
      </c>
      <c r="G380" s="75">
        <v>50.090987139999996</v>
      </c>
      <c r="I380" s="12"/>
    </row>
    <row r="381" spans="1:9" ht="15.75" customHeight="1" x14ac:dyDescent="0.25">
      <c r="A381" s="76">
        <v>24</v>
      </c>
      <c r="B381" s="74">
        <v>-29.821478169999999</v>
      </c>
      <c r="C381" s="74">
        <v>116.30443013</v>
      </c>
      <c r="D381" s="74">
        <v>113.99954533</v>
      </c>
      <c r="E381" s="74">
        <v>-53.919131230000005</v>
      </c>
      <c r="F381" s="74">
        <v>227.96659200000002</v>
      </c>
      <c r="G381" s="74">
        <v>58.87107026999999</v>
      </c>
      <c r="I381" s="12"/>
    </row>
    <row r="382" spans="1:9" x14ac:dyDescent="0.25">
      <c r="A382" s="10"/>
      <c r="B382" s="11"/>
      <c r="C382" s="11"/>
      <c r="D382" s="11"/>
      <c r="E382" s="11"/>
      <c r="F382" s="11"/>
      <c r="G382" s="11"/>
      <c r="I382" s="12"/>
    </row>
    <row r="383" spans="1:9" ht="15.75" customHeight="1" x14ac:dyDescent="0.25">
      <c r="A383" s="10"/>
      <c r="B383" s="11"/>
      <c r="C383" s="11"/>
      <c r="D383" s="11"/>
      <c r="E383" s="11"/>
      <c r="F383" s="11"/>
      <c r="G383" s="11"/>
      <c r="I383" s="12"/>
    </row>
    <row r="384" spans="1:9" ht="15.75" thickBot="1" x14ac:dyDescent="0.3">
      <c r="A384" s="10"/>
      <c r="I384" s="12"/>
    </row>
    <row r="385" spans="1:9" ht="15.75" customHeight="1" thickBot="1" x14ac:dyDescent="0.3">
      <c r="A385" s="4" t="s">
        <v>89</v>
      </c>
      <c r="B385" s="5" t="s">
        <v>90</v>
      </c>
      <c r="C385" s="6"/>
      <c r="D385" s="6"/>
      <c r="E385" s="6"/>
      <c r="F385" s="6"/>
      <c r="G385" s="6"/>
      <c r="H385" s="6"/>
      <c r="I385" s="7"/>
    </row>
    <row r="386" spans="1:9" ht="15.75" customHeight="1" x14ac:dyDescent="0.25">
      <c r="A386" s="10"/>
      <c r="B386" s="37"/>
      <c r="C386" s="37"/>
      <c r="D386" s="37"/>
      <c r="E386" s="37"/>
      <c r="F386" s="37"/>
      <c r="G386" s="37"/>
      <c r="I386" s="12"/>
    </row>
    <row r="387" spans="1:9" ht="15.75" customHeight="1" x14ac:dyDescent="0.25">
      <c r="A387" s="10"/>
      <c r="C387" s="77" t="s">
        <v>28</v>
      </c>
      <c r="D387" s="78" t="s">
        <v>91</v>
      </c>
      <c r="E387" s="79" t="s">
        <v>92</v>
      </c>
      <c r="F387" s="37"/>
      <c r="G387" s="37"/>
      <c r="I387" s="12"/>
    </row>
    <row r="388" spans="1:9" ht="15.75" customHeight="1" x14ac:dyDescent="0.25">
      <c r="A388" s="10"/>
      <c r="C388" s="80" t="s">
        <v>93</v>
      </c>
      <c r="D388" s="81" t="s">
        <v>94</v>
      </c>
      <c r="E388" s="82" t="s">
        <v>95</v>
      </c>
      <c r="F388" s="37"/>
      <c r="G388" s="37"/>
      <c r="I388" s="12"/>
    </row>
    <row r="389" spans="1:9" ht="15.75" customHeight="1" x14ac:dyDescent="0.25">
      <c r="A389" s="10"/>
      <c r="C389" s="83" t="s">
        <v>96</v>
      </c>
      <c r="D389" s="81" t="s">
        <v>94</v>
      </c>
      <c r="E389" s="82" t="s">
        <v>95</v>
      </c>
      <c r="F389" s="37"/>
      <c r="G389" s="37"/>
      <c r="I389" s="12"/>
    </row>
    <row r="390" spans="1:9" ht="15.75" customHeight="1" x14ac:dyDescent="0.25">
      <c r="A390" s="10"/>
      <c r="C390" s="83" t="s">
        <v>97</v>
      </c>
      <c r="D390" s="81" t="s">
        <v>94</v>
      </c>
      <c r="E390" s="82" t="s">
        <v>95</v>
      </c>
      <c r="F390" s="37"/>
      <c r="G390" s="37"/>
      <c r="I390" s="12"/>
    </row>
    <row r="391" spans="1:9" ht="15.75" customHeight="1" x14ac:dyDescent="0.25">
      <c r="A391" s="10"/>
      <c r="C391" s="83" t="s">
        <v>98</v>
      </c>
      <c r="D391" s="81" t="s">
        <v>94</v>
      </c>
      <c r="E391" s="82" t="s">
        <v>99</v>
      </c>
      <c r="F391" s="37"/>
      <c r="G391" s="37"/>
      <c r="I391" s="12"/>
    </row>
    <row r="392" spans="1:9" ht="15.75" customHeight="1" x14ac:dyDescent="0.25">
      <c r="A392" s="10"/>
      <c r="C392" s="84" t="s">
        <v>100</v>
      </c>
      <c r="D392" s="85" t="s">
        <v>94</v>
      </c>
      <c r="E392" s="86" t="s">
        <v>99</v>
      </c>
      <c r="F392" s="37"/>
      <c r="G392" s="37"/>
      <c r="I392" s="12"/>
    </row>
    <row r="393" spans="1:9" ht="15.75" customHeight="1" thickBot="1" x14ac:dyDescent="0.3">
      <c r="A393" s="10"/>
      <c r="I393" s="12"/>
    </row>
    <row r="394" spans="1:9" ht="15.75" customHeight="1" thickBot="1" x14ac:dyDescent="0.3">
      <c r="A394" s="4" t="s">
        <v>101</v>
      </c>
      <c r="B394" s="55" t="s">
        <v>102</v>
      </c>
      <c r="C394" s="56"/>
      <c r="D394" s="56"/>
      <c r="E394" s="56"/>
      <c r="F394" s="56"/>
      <c r="G394" s="57"/>
      <c r="H394" s="8" t="s">
        <v>77</v>
      </c>
      <c r="I394" s="9"/>
    </row>
    <row r="395" spans="1:9" ht="15.75" thickBot="1" x14ac:dyDescent="0.3">
      <c r="A395" s="10"/>
      <c r="I395" s="12"/>
    </row>
    <row r="396" spans="1:9" ht="15.75" customHeight="1" thickBot="1" x14ac:dyDescent="0.3">
      <c r="A396" s="4" t="s">
        <v>103</v>
      </c>
      <c r="B396" s="55" t="s">
        <v>104</v>
      </c>
      <c r="C396" s="56"/>
      <c r="D396" s="56"/>
      <c r="E396" s="56"/>
      <c r="F396" s="56"/>
      <c r="G396" s="57"/>
      <c r="H396" s="8" t="s">
        <v>77</v>
      </c>
      <c r="I396" s="9"/>
    </row>
    <row r="397" spans="1:9" ht="15.75" thickBot="1" x14ac:dyDescent="0.3">
      <c r="A397" s="10"/>
      <c r="I397" s="12"/>
    </row>
    <row r="398" spans="1:9" ht="15.75" customHeight="1" thickBot="1" x14ac:dyDescent="0.3">
      <c r="A398" s="4" t="s">
        <v>105</v>
      </c>
      <c r="B398" s="55" t="s">
        <v>106</v>
      </c>
      <c r="C398" s="56"/>
      <c r="D398" s="56"/>
      <c r="E398" s="56"/>
      <c r="F398" s="56"/>
      <c r="G398" s="57"/>
      <c r="H398" s="8" t="s">
        <v>77</v>
      </c>
      <c r="I398" s="9"/>
    </row>
    <row r="399" spans="1:9" ht="15.75" thickBot="1" x14ac:dyDescent="0.3">
      <c r="A399" s="10"/>
      <c r="I399" s="12"/>
    </row>
    <row r="400" spans="1:9" ht="15.75" customHeight="1" thickBot="1" x14ac:dyDescent="0.3">
      <c r="A400" s="4" t="s">
        <v>107</v>
      </c>
      <c r="B400" s="55" t="s">
        <v>108</v>
      </c>
      <c r="C400" s="56"/>
      <c r="D400" s="56"/>
      <c r="E400" s="56"/>
      <c r="F400" s="56"/>
      <c r="G400" s="56"/>
      <c r="H400" s="56"/>
      <c r="I400" s="57"/>
    </row>
    <row r="401" spans="1:9" ht="15.75" customHeight="1" x14ac:dyDescent="0.25">
      <c r="A401" s="10"/>
      <c r="I401" s="12"/>
    </row>
    <row r="402" spans="1:9" ht="15.75" customHeight="1" x14ac:dyDescent="0.25">
      <c r="A402" s="87"/>
      <c r="B402" s="88"/>
      <c r="C402" s="89" t="s">
        <v>109</v>
      </c>
      <c r="D402" s="90" t="s">
        <v>110</v>
      </c>
      <c r="E402" s="91" t="s">
        <v>92</v>
      </c>
      <c r="F402" s="92" t="s">
        <v>46</v>
      </c>
      <c r="G402" s="91" t="s">
        <v>111</v>
      </c>
      <c r="I402" s="34"/>
    </row>
    <row r="403" spans="1:9" ht="15.75" customHeight="1" x14ac:dyDescent="0.25">
      <c r="A403" s="87"/>
      <c r="B403" s="93"/>
      <c r="C403" s="94" t="s">
        <v>112</v>
      </c>
      <c r="D403" s="95">
        <v>500</v>
      </c>
      <c r="E403" s="29">
        <v>220</v>
      </c>
      <c r="F403" s="53" t="s">
        <v>113</v>
      </c>
      <c r="G403" s="21" t="s">
        <v>64</v>
      </c>
      <c r="I403" s="34"/>
    </row>
    <row r="404" spans="1:9" ht="15.75" customHeight="1" x14ac:dyDescent="0.25">
      <c r="A404" s="87"/>
      <c r="B404" s="93"/>
      <c r="C404" s="94" t="s">
        <v>114</v>
      </c>
      <c r="D404" s="95">
        <v>600</v>
      </c>
      <c r="E404" s="29">
        <v>220</v>
      </c>
      <c r="F404" s="53" t="s">
        <v>113</v>
      </c>
      <c r="G404" s="21" t="s">
        <v>64</v>
      </c>
      <c r="I404" s="34"/>
    </row>
    <row r="405" spans="1:9" ht="15.75" customHeight="1" x14ac:dyDescent="0.25">
      <c r="A405" s="87"/>
      <c r="B405" s="93"/>
      <c r="C405" s="96" t="s">
        <v>115</v>
      </c>
      <c r="D405" s="95">
        <v>250</v>
      </c>
      <c r="E405" s="29">
        <v>220</v>
      </c>
      <c r="F405" s="53" t="s">
        <v>113</v>
      </c>
      <c r="G405" s="21" t="s">
        <v>64</v>
      </c>
      <c r="I405" s="34"/>
    </row>
    <row r="406" spans="1:9" ht="15.75" customHeight="1" x14ac:dyDescent="0.25">
      <c r="A406" s="87"/>
      <c r="B406" s="93"/>
      <c r="C406" s="96" t="s">
        <v>116</v>
      </c>
      <c r="D406" s="95">
        <v>28</v>
      </c>
      <c r="E406" s="29">
        <v>220</v>
      </c>
      <c r="F406" s="53" t="s">
        <v>113</v>
      </c>
      <c r="G406" s="21" t="s">
        <v>64</v>
      </c>
      <c r="I406" s="12"/>
    </row>
    <row r="407" spans="1:9" ht="15.75" customHeight="1" x14ac:dyDescent="0.25">
      <c r="A407" s="87"/>
      <c r="B407" s="93"/>
      <c r="C407" s="96" t="s">
        <v>117</v>
      </c>
      <c r="D407" s="95">
        <v>72</v>
      </c>
      <c r="E407" s="29">
        <v>220</v>
      </c>
      <c r="F407" s="53" t="s">
        <v>113</v>
      </c>
      <c r="G407" s="21" t="s">
        <v>64</v>
      </c>
      <c r="I407" s="12"/>
    </row>
    <row r="408" spans="1:9" ht="15.75" customHeight="1" x14ac:dyDescent="0.25">
      <c r="A408" s="87"/>
      <c r="B408" s="93"/>
      <c r="C408" s="96" t="s">
        <v>118</v>
      </c>
      <c r="D408" s="95">
        <v>180</v>
      </c>
      <c r="E408" s="29">
        <v>220</v>
      </c>
      <c r="F408" s="53" t="s">
        <v>113</v>
      </c>
      <c r="G408" s="21" t="s">
        <v>64</v>
      </c>
      <c r="I408" s="12"/>
    </row>
    <row r="409" spans="1:9" ht="15.75" customHeight="1" x14ac:dyDescent="0.25">
      <c r="A409" s="87"/>
      <c r="B409" s="93"/>
      <c r="C409" s="96" t="s">
        <v>119</v>
      </c>
      <c r="D409" s="95">
        <v>97</v>
      </c>
      <c r="E409" s="29">
        <v>220</v>
      </c>
      <c r="F409" s="53" t="s">
        <v>380</v>
      </c>
      <c r="G409" s="21" t="s">
        <v>64</v>
      </c>
      <c r="I409" s="12"/>
    </row>
    <row r="410" spans="1:9" ht="15.75" customHeight="1" x14ac:dyDescent="0.25">
      <c r="A410" s="87"/>
      <c r="B410" s="93"/>
      <c r="C410" s="96" t="s">
        <v>381</v>
      </c>
      <c r="D410" s="95">
        <v>140</v>
      </c>
      <c r="E410" s="29">
        <v>220</v>
      </c>
      <c r="F410" s="53" t="s">
        <v>382</v>
      </c>
      <c r="G410" s="21" t="s">
        <v>64</v>
      </c>
      <c r="I410" s="12"/>
    </row>
    <row r="411" spans="1:9" ht="15.75" customHeight="1" x14ac:dyDescent="0.25">
      <c r="A411" s="87"/>
      <c r="B411" s="93"/>
      <c r="C411" s="96" t="s">
        <v>120</v>
      </c>
      <c r="D411" s="95">
        <v>48.2</v>
      </c>
      <c r="E411" s="29">
        <v>110</v>
      </c>
      <c r="F411" s="53" t="s">
        <v>113</v>
      </c>
      <c r="G411" s="21" t="s">
        <v>64</v>
      </c>
      <c r="I411" s="12"/>
    </row>
    <row r="412" spans="1:9" ht="15.75" customHeight="1" x14ac:dyDescent="0.25">
      <c r="A412" s="87"/>
      <c r="B412" s="93"/>
      <c r="C412" s="96" t="s">
        <v>121</v>
      </c>
      <c r="D412" s="95">
        <v>71.569999999999993</v>
      </c>
      <c r="E412" s="29">
        <v>110</v>
      </c>
      <c r="F412" s="53" t="s">
        <v>113</v>
      </c>
      <c r="G412" s="21" t="s">
        <v>64</v>
      </c>
      <c r="I412" s="12"/>
    </row>
    <row r="413" spans="1:9" ht="15.75" customHeight="1" x14ac:dyDescent="0.25">
      <c r="A413" s="87"/>
      <c r="B413" s="93"/>
      <c r="C413" s="96" t="s">
        <v>122</v>
      </c>
      <c r="D413" s="95">
        <v>25</v>
      </c>
      <c r="E413" s="29">
        <v>110</v>
      </c>
      <c r="F413" s="53" t="s">
        <v>113</v>
      </c>
      <c r="G413" s="21" t="s">
        <v>64</v>
      </c>
      <c r="I413" s="12"/>
    </row>
    <row r="414" spans="1:9" ht="15" customHeight="1" x14ac:dyDescent="0.25">
      <c r="A414" s="87"/>
      <c r="B414" s="93"/>
      <c r="C414" s="96" t="s">
        <v>123</v>
      </c>
      <c r="D414" s="95">
        <v>24</v>
      </c>
      <c r="E414" s="29">
        <v>110</v>
      </c>
      <c r="F414" s="53" t="s">
        <v>113</v>
      </c>
      <c r="G414" s="21" t="s">
        <v>64</v>
      </c>
      <c r="I414" s="12"/>
    </row>
    <row r="415" spans="1:9" ht="15.75" customHeight="1" x14ac:dyDescent="0.25">
      <c r="A415" s="87"/>
      <c r="B415" s="93"/>
      <c r="C415" s="96" t="s">
        <v>124</v>
      </c>
      <c r="D415" s="95">
        <v>27.5</v>
      </c>
      <c r="E415" s="29">
        <v>110</v>
      </c>
      <c r="F415" s="53" t="s">
        <v>113</v>
      </c>
      <c r="G415" s="21" t="s">
        <v>64</v>
      </c>
      <c r="I415" s="12"/>
    </row>
    <row r="416" spans="1:9" ht="15.75" customHeight="1" x14ac:dyDescent="0.25">
      <c r="A416" s="87"/>
      <c r="B416" s="93"/>
      <c r="C416" s="96" t="s">
        <v>125</v>
      </c>
      <c r="D416" s="95">
        <v>11</v>
      </c>
      <c r="E416" s="29">
        <v>110</v>
      </c>
      <c r="F416" s="53" t="s">
        <v>113</v>
      </c>
      <c r="G416" s="21" t="s">
        <v>64</v>
      </c>
      <c r="I416" s="12"/>
    </row>
    <row r="417" spans="1:9" ht="15.75" customHeight="1" x14ac:dyDescent="0.25">
      <c r="A417" s="87"/>
      <c r="B417" s="93"/>
      <c r="C417" s="96" t="s">
        <v>126</v>
      </c>
      <c r="D417" s="95">
        <v>2.5</v>
      </c>
      <c r="E417" s="29">
        <v>110</v>
      </c>
      <c r="F417" s="53" t="s">
        <v>113</v>
      </c>
      <c r="G417" s="21" t="s">
        <v>64</v>
      </c>
      <c r="I417" s="12"/>
    </row>
    <row r="418" spans="1:9" ht="15.75" customHeight="1" x14ac:dyDescent="0.25">
      <c r="A418" s="87"/>
      <c r="B418" s="93"/>
      <c r="C418" s="96" t="s">
        <v>127</v>
      </c>
      <c r="D418" s="95">
        <v>8.8000000000000007</v>
      </c>
      <c r="E418" s="29">
        <v>110</v>
      </c>
      <c r="F418" s="53" t="s">
        <v>113</v>
      </c>
      <c r="G418" s="21" t="s">
        <v>64</v>
      </c>
      <c r="I418" s="12"/>
    </row>
    <row r="419" spans="1:9" ht="15" customHeight="1" x14ac:dyDescent="0.25">
      <c r="A419" s="87"/>
      <c r="B419" s="93"/>
      <c r="C419" s="96" t="s">
        <v>128</v>
      </c>
      <c r="D419" s="95">
        <v>13.26</v>
      </c>
      <c r="E419" s="29">
        <v>110</v>
      </c>
      <c r="F419" s="53" t="s">
        <v>113</v>
      </c>
      <c r="G419" s="21" t="s">
        <v>64</v>
      </c>
      <c r="I419" s="12"/>
    </row>
    <row r="420" spans="1:9" ht="15.75" customHeight="1" x14ac:dyDescent="0.25">
      <c r="A420" s="87"/>
      <c r="B420" s="93"/>
      <c r="C420" s="96" t="s">
        <v>129</v>
      </c>
      <c r="D420" s="95">
        <v>16.21</v>
      </c>
      <c r="E420" s="29">
        <v>110</v>
      </c>
      <c r="F420" s="53" t="s">
        <v>113</v>
      </c>
      <c r="G420" s="21" t="s">
        <v>64</v>
      </c>
      <c r="I420" s="12"/>
    </row>
    <row r="421" spans="1:9" ht="15" customHeight="1" x14ac:dyDescent="0.25">
      <c r="A421" s="87"/>
      <c r="B421" s="93"/>
      <c r="C421" s="96" t="s">
        <v>130</v>
      </c>
      <c r="D421" s="95">
        <v>10.35</v>
      </c>
      <c r="E421" s="29">
        <v>110</v>
      </c>
      <c r="F421" s="53" t="s">
        <v>113</v>
      </c>
      <c r="G421" s="21" t="s">
        <v>64</v>
      </c>
      <c r="I421" s="12"/>
    </row>
    <row r="422" spans="1:9" ht="15" customHeight="1" x14ac:dyDescent="0.25">
      <c r="A422" s="87"/>
      <c r="B422" s="93"/>
      <c r="C422" s="96" t="s">
        <v>131</v>
      </c>
      <c r="D422" s="95">
        <v>30.78</v>
      </c>
      <c r="E422" s="29">
        <v>110</v>
      </c>
      <c r="F422" s="53" t="s">
        <v>113</v>
      </c>
      <c r="G422" s="21" t="s">
        <v>64</v>
      </c>
      <c r="I422" s="12"/>
    </row>
    <row r="423" spans="1:9" ht="15" customHeight="1" x14ac:dyDescent="0.25">
      <c r="A423" s="87"/>
      <c r="B423" s="93"/>
      <c r="C423" s="96" t="s">
        <v>132</v>
      </c>
      <c r="D423" s="95">
        <v>11.3</v>
      </c>
      <c r="E423" s="29">
        <v>110</v>
      </c>
      <c r="F423" s="53" t="s">
        <v>113</v>
      </c>
      <c r="G423" s="21" t="s">
        <v>64</v>
      </c>
      <c r="I423" s="12"/>
    </row>
    <row r="424" spans="1:9" ht="15" customHeight="1" x14ac:dyDescent="0.25">
      <c r="A424" s="87"/>
      <c r="B424" s="93"/>
      <c r="C424" s="96" t="s">
        <v>133</v>
      </c>
      <c r="D424" s="95">
        <v>25</v>
      </c>
      <c r="E424" s="29">
        <v>110</v>
      </c>
      <c r="F424" s="53" t="s">
        <v>113</v>
      </c>
      <c r="G424" s="21" t="s">
        <v>64</v>
      </c>
      <c r="I424" s="12"/>
    </row>
    <row r="425" spans="1:9" ht="15" customHeight="1" x14ac:dyDescent="0.25">
      <c r="A425" s="87"/>
      <c r="B425" s="93"/>
      <c r="C425" s="96" t="s">
        <v>134</v>
      </c>
      <c r="D425" s="95">
        <v>8.25</v>
      </c>
      <c r="E425" s="29">
        <v>110</v>
      </c>
      <c r="F425" s="53" t="s">
        <v>113</v>
      </c>
      <c r="G425" s="21" t="s">
        <v>64</v>
      </c>
      <c r="I425" s="12"/>
    </row>
    <row r="426" spans="1:9" ht="15.75" customHeight="1" x14ac:dyDescent="0.25">
      <c r="A426" s="87"/>
      <c r="B426" s="93"/>
      <c r="C426" s="96" t="s">
        <v>135</v>
      </c>
      <c r="D426" s="95">
        <v>11.34</v>
      </c>
      <c r="E426" s="29">
        <v>110</v>
      </c>
      <c r="F426" s="53" t="s">
        <v>113</v>
      </c>
      <c r="G426" s="21" t="s">
        <v>64</v>
      </c>
      <c r="I426" s="12"/>
    </row>
    <row r="427" spans="1:9" ht="15.75" customHeight="1" x14ac:dyDescent="0.25">
      <c r="A427" s="87"/>
      <c r="B427" s="93"/>
      <c r="C427" s="96" t="s">
        <v>136</v>
      </c>
      <c r="D427" s="95">
        <v>9.35</v>
      </c>
      <c r="E427" s="29">
        <v>110</v>
      </c>
      <c r="F427" s="53" t="s">
        <v>113</v>
      </c>
      <c r="G427" s="21" t="s">
        <v>64</v>
      </c>
      <c r="I427" s="12"/>
    </row>
    <row r="428" spans="1:9" ht="15.75" customHeight="1" x14ac:dyDescent="0.25">
      <c r="A428" s="87"/>
      <c r="B428" s="93"/>
      <c r="C428" s="96" t="s">
        <v>137</v>
      </c>
      <c r="D428" s="95">
        <v>6</v>
      </c>
      <c r="E428" s="29">
        <v>110</v>
      </c>
      <c r="F428" s="53" t="s">
        <v>113</v>
      </c>
      <c r="G428" s="21" t="s">
        <v>64</v>
      </c>
      <c r="I428" s="12"/>
    </row>
    <row r="429" spans="1:9" ht="15.75" customHeight="1" x14ac:dyDescent="0.25">
      <c r="A429" s="87"/>
      <c r="B429" s="93"/>
      <c r="C429" s="96" t="s">
        <v>138</v>
      </c>
      <c r="D429" s="95">
        <v>15</v>
      </c>
      <c r="E429" s="29">
        <v>110</v>
      </c>
      <c r="F429" s="53" t="s">
        <v>113</v>
      </c>
      <c r="G429" s="21" t="s">
        <v>64</v>
      </c>
      <c r="I429" s="12"/>
    </row>
    <row r="430" spans="1:9" ht="15.75" customHeight="1" x14ac:dyDescent="0.25">
      <c r="A430" s="87"/>
      <c r="B430" s="93"/>
      <c r="C430" s="96" t="s">
        <v>139</v>
      </c>
      <c r="D430" s="95">
        <v>14.2</v>
      </c>
      <c r="E430" s="29">
        <v>110</v>
      </c>
      <c r="F430" s="53" t="s">
        <v>113</v>
      </c>
      <c r="G430" s="21" t="s">
        <v>64</v>
      </c>
      <c r="I430" s="12"/>
    </row>
    <row r="431" spans="1:9" ht="15.75" customHeight="1" x14ac:dyDescent="0.25">
      <c r="A431" s="87"/>
      <c r="B431" s="93"/>
      <c r="C431" s="96" t="s">
        <v>140</v>
      </c>
      <c r="D431" s="95">
        <v>8</v>
      </c>
      <c r="E431" s="29">
        <v>110</v>
      </c>
      <c r="F431" s="53" t="s">
        <v>113</v>
      </c>
      <c r="G431" s="21" t="s">
        <v>64</v>
      </c>
      <c r="I431" s="12"/>
    </row>
    <row r="432" spans="1:9" ht="15.75" customHeight="1" x14ac:dyDescent="0.25">
      <c r="A432" s="87"/>
      <c r="B432" s="93"/>
      <c r="C432" s="96" t="s">
        <v>141</v>
      </c>
      <c r="D432" s="95">
        <v>6.1</v>
      </c>
      <c r="E432" s="29">
        <v>110</v>
      </c>
      <c r="F432" s="53" t="s">
        <v>113</v>
      </c>
      <c r="G432" s="21" t="s">
        <v>64</v>
      </c>
      <c r="I432" s="12"/>
    </row>
    <row r="433" spans="1:9" ht="15.75" customHeight="1" x14ac:dyDescent="0.25">
      <c r="A433" s="87"/>
      <c r="B433" s="93"/>
      <c r="C433" s="96" t="s">
        <v>142</v>
      </c>
      <c r="D433" s="95">
        <v>2.2999999999999998</v>
      </c>
      <c r="E433" s="29">
        <v>110</v>
      </c>
      <c r="F433" s="53" t="s">
        <v>113</v>
      </c>
      <c r="G433" s="21" t="s">
        <v>64</v>
      </c>
      <c r="I433" s="12"/>
    </row>
    <row r="434" spans="1:9" ht="15.75" customHeight="1" x14ac:dyDescent="0.25">
      <c r="A434" s="87"/>
      <c r="B434" s="93"/>
      <c r="C434" s="96" t="s">
        <v>143</v>
      </c>
      <c r="D434" s="95">
        <v>15</v>
      </c>
      <c r="E434" s="29">
        <v>110</v>
      </c>
      <c r="F434" s="53" t="s">
        <v>113</v>
      </c>
      <c r="G434" s="21" t="s">
        <v>64</v>
      </c>
      <c r="I434" s="12"/>
    </row>
    <row r="435" spans="1:9" ht="15.75" customHeight="1" x14ac:dyDescent="0.25">
      <c r="A435" s="87"/>
      <c r="B435" s="93"/>
      <c r="C435" s="96" t="s">
        <v>144</v>
      </c>
      <c r="D435" s="95">
        <v>2.2999999999999998</v>
      </c>
      <c r="E435" s="29">
        <v>110</v>
      </c>
      <c r="F435" s="53" t="s">
        <v>113</v>
      </c>
      <c r="G435" s="21" t="s">
        <v>64</v>
      </c>
      <c r="I435" s="12"/>
    </row>
    <row r="436" spans="1:9" ht="15.75" customHeight="1" x14ac:dyDescent="0.25">
      <c r="A436" s="87"/>
      <c r="B436" s="93"/>
      <c r="C436" s="96" t="s">
        <v>145</v>
      </c>
      <c r="D436" s="95">
        <v>4.5999999999999996</v>
      </c>
      <c r="E436" s="29">
        <v>110</v>
      </c>
      <c r="F436" s="53" t="s">
        <v>113</v>
      </c>
      <c r="G436" s="21" t="s">
        <v>64</v>
      </c>
      <c r="I436" s="12"/>
    </row>
    <row r="437" spans="1:9" ht="15.75" customHeight="1" x14ac:dyDescent="0.25">
      <c r="A437" s="87"/>
      <c r="B437" s="93"/>
      <c r="C437" s="96" t="s">
        <v>146</v>
      </c>
      <c r="D437" s="95">
        <v>14.9</v>
      </c>
      <c r="E437" s="29">
        <v>110</v>
      </c>
      <c r="F437" s="53" t="s">
        <v>113</v>
      </c>
      <c r="G437" s="21" t="s">
        <v>64</v>
      </c>
      <c r="I437" s="12"/>
    </row>
    <row r="438" spans="1:9" ht="15.75" customHeight="1" x14ac:dyDescent="0.25">
      <c r="A438" s="87"/>
      <c r="B438" s="93"/>
      <c r="C438" s="96" t="s">
        <v>147</v>
      </c>
      <c r="D438" s="95">
        <v>5.2</v>
      </c>
      <c r="E438" s="29">
        <v>110</v>
      </c>
      <c r="F438" s="53" t="s">
        <v>113</v>
      </c>
      <c r="G438" s="21" t="s">
        <v>64</v>
      </c>
      <c r="I438" s="12"/>
    </row>
    <row r="439" spans="1:9" ht="15.75" customHeight="1" x14ac:dyDescent="0.25">
      <c r="A439" s="87"/>
      <c r="B439" s="93"/>
      <c r="C439" s="96" t="s">
        <v>148</v>
      </c>
      <c r="D439" s="95">
        <v>20.52</v>
      </c>
      <c r="E439" s="29">
        <v>110</v>
      </c>
      <c r="F439" s="53" t="s">
        <v>113</v>
      </c>
      <c r="G439" s="21" t="s">
        <v>64</v>
      </c>
      <c r="I439" s="12"/>
    </row>
    <row r="440" spans="1:9" ht="15.75" customHeight="1" x14ac:dyDescent="0.25">
      <c r="A440" s="87"/>
      <c r="B440" s="93"/>
      <c r="C440" s="96" t="s">
        <v>149</v>
      </c>
      <c r="D440" s="95">
        <v>5.2</v>
      </c>
      <c r="E440" s="29">
        <v>110</v>
      </c>
      <c r="F440" s="53" t="s">
        <v>113</v>
      </c>
      <c r="G440" s="21" t="s">
        <v>64</v>
      </c>
      <c r="I440" s="12"/>
    </row>
    <row r="441" spans="1:9" ht="15.75" customHeight="1" x14ac:dyDescent="0.25">
      <c r="A441" s="87"/>
      <c r="B441" s="93"/>
      <c r="C441" s="96" t="s">
        <v>150</v>
      </c>
      <c r="D441" s="95">
        <v>2.7</v>
      </c>
      <c r="E441" s="29">
        <v>110</v>
      </c>
      <c r="F441" s="53" t="s">
        <v>113</v>
      </c>
      <c r="G441" s="21" t="s">
        <v>64</v>
      </c>
      <c r="I441" s="12"/>
    </row>
    <row r="442" spans="1:9" ht="15.75" customHeight="1" x14ac:dyDescent="0.25">
      <c r="A442" s="87"/>
      <c r="B442" s="93"/>
      <c r="C442" s="96" t="s">
        <v>151</v>
      </c>
      <c r="D442" s="95">
        <v>7.5</v>
      </c>
      <c r="E442" s="29">
        <v>110</v>
      </c>
      <c r="F442" s="53" t="s">
        <v>113</v>
      </c>
      <c r="G442" s="21" t="s">
        <v>64</v>
      </c>
      <c r="I442" s="12"/>
    </row>
    <row r="443" spans="1:9" ht="15.75" customHeight="1" x14ac:dyDescent="0.25">
      <c r="A443" s="87"/>
      <c r="B443" s="93"/>
      <c r="C443" s="96" t="s">
        <v>402</v>
      </c>
      <c r="D443" s="95">
        <v>55</v>
      </c>
      <c r="E443" s="156">
        <v>110</v>
      </c>
      <c r="F443" s="195" t="s">
        <v>382</v>
      </c>
      <c r="G443" s="196" t="s">
        <v>64</v>
      </c>
      <c r="I443" s="12"/>
    </row>
    <row r="444" spans="1:9" ht="15.75" customHeight="1" x14ac:dyDescent="0.25">
      <c r="A444" s="87"/>
      <c r="B444" s="93"/>
      <c r="C444" s="96" t="s">
        <v>403</v>
      </c>
      <c r="D444" s="95">
        <v>50</v>
      </c>
      <c r="E444" s="156">
        <v>110</v>
      </c>
      <c r="F444" s="195" t="s">
        <v>382</v>
      </c>
      <c r="G444" s="196" t="s">
        <v>64</v>
      </c>
      <c r="I444" s="12"/>
    </row>
    <row r="445" spans="1:9" ht="15.75" customHeight="1" x14ac:dyDescent="0.25">
      <c r="A445" s="87"/>
      <c r="B445" s="93"/>
      <c r="C445" s="96" t="s">
        <v>404</v>
      </c>
      <c r="D445" s="95">
        <v>22</v>
      </c>
      <c r="E445" s="156">
        <v>110</v>
      </c>
      <c r="F445" s="195" t="s">
        <v>382</v>
      </c>
      <c r="G445" s="196" t="s">
        <v>64</v>
      </c>
      <c r="I445" s="12"/>
    </row>
    <row r="446" spans="1:9" ht="15.75" customHeight="1" x14ac:dyDescent="0.25">
      <c r="A446" s="87"/>
      <c r="B446" s="93"/>
      <c r="C446" s="96" t="s">
        <v>405</v>
      </c>
      <c r="D446" s="95">
        <v>50</v>
      </c>
      <c r="E446" s="156">
        <v>220</v>
      </c>
      <c r="F446" s="195" t="s">
        <v>382</v>
      </c>
      <c r="G446" s="196" t="s">
        <v>64</v>
      </c>
      <c r="I446" s="12"/>
    </row>
    <row r="447" spans="1:9" ht="15.75" customHeight="1" x14ac:dyDescent="0.25">
      <c r="A447" s="87"/>
      <c r="B447" s="93"/>
      <c r="C447" s="197" t="s">
        <v>406</v>
      </c>
      <c r="D447" s="198">
        <v>100</v>
      </c>
      <c r="E447" s="199">
        <v>220</v>
      </c>
      <c r="F447" s="200" t="s">
        <v>382</v>
      </c>
      <c r="G447" s="201" t="s">
        <v>64</v>
      </c>
      <c r="I447" s="12"/>
    </row>
    <row r="448" spans="1:9" ht="15.75" customHeight="1" thickBot="1" x14ac:dyDescent="0.3">
      <c r="A448" s="87"/>
      <c r="B448" s="93"/>
      <c r="C448" s="202"/>
      <c r="D448" s="93"/>
      <c r="E448" s="203"/>
      <c r="F448" s="203"/>
      <c r="G448" s="204"/>
      <c r="I448" s="12"/>
    </row>
    <row r="449" spans="1:9" ht="15.75" customHeight="1" thickBot="1" x14ac:dyDescent="0.3">
      <c r="A449" s="4" t="s">
        <v>152</v>
      </c>
      <c r="B449" s="55" t="s">
        <v>153</v>
      </c>
      <c r="C449" s="56"/>
      <c r="D449" s="56"/>
      <c r="E449" s="56"/>
      <c r="F449" s="56"/>
      <c r="G449" s="56"/>
      <c r="H449" s="56"/>
      <c r="I449" s="57"/>
    </row>
    <row r="450" spans="1:9" ht="15.75" customHeight="1" x14ac:dyDescent="0.25">
      <c r="A450" s="10"/>
      <c r="H450" s="2"/>
      <c r="I450" s="34"/>
    </row>
    <row r="451" spans="1:9" ht="15.75" customHeight="1" x14ac:dyDescent="0.25">
      <c r="A451" s="10"/>
      <c r="D451" s="217">
        <v>46140</v>
      </c>
      <c r="E451" s="219"/>
      <c r="I451" s="12"/>
    </row>
    <row r="452" spans="1:9" ht="15.75" customHeight="1" x14ac:dyDescent="0.25">
      <c r="A452" s="10"/>
      <c r="D452" s="32" t="s">
        <v>22</v>
      </c>
      <c r="E452" s="69" t="s">
        <v>154</v>
      </c>
      <c r="I452" s="12"/>
    </row>
    <row r="453" spans="1:9" ht="15.75" customHeight="1" x14ac:dyDescent="0.25">
      <c r="A453" s="10"/>
      <c r="D453" s="28" t="s">
        <v>155</v>
      </c>
      <c r="E453" s="97">
        <v>1034.1500000000001</v>
      </c>
      <c r="I453" s="12"/>
    </row>
    <row r="454" spans="1:9" ht="15.75" customHeight="1" x14ac:dyDescent="0.25">
      <c r="A454" s="10"/>
      <c r="D454" s="28" t="s">
        <v>156</v>
      </c>
      <c r="E454" s="97">
        <v>944.5</v>
      </c>
      <c r="I454" s="12"/>
    </row>
    <row r="455" spans="1:9" ht="15.75" customHeight="1" x14ac:dyDescent="0.25">
      <c r="A455" s="10"/>
      <c r="D455" s="28" t="s">
        <v>157</v>
      </c>
      <c r="E455" s="97">
        <v>920.12</v>
      </c>
      <c r="I455" s="12"/>
    </row>
    <row r="456" spans="1:9" ht="15.75" customHeight="1" x14ac:dyDescent="0.25">
      <c r="A456" s="10"/>
      <c r="D456" s="28" t="s">
        <v>158</v>
      </c>
      <c r="E456" s="97">
        <v>913.56</v>
      </c>
      <c r="I456" s="12"/>
    </row>
    <row r="457" spans="1:9" ht="15.75" customHeight="1" x14ac:dyDescent="0.25">
      <c r="A457" s="10"/>
      <c r="D457" s="28" t="s">
        <v>159</v>
      </c>
      <c r="E457" s="97">
        <v>911.86</v>
      </c>
      <c r="I457" s="12"/>
    </row>
    <row r="458" spans="1:9" ht="15.75" customHeight="1" x14ac:dyDescent="0.25">
      <c r="A458" s="10"/>
      <c r="D458" s="28" t="s">
        <v>160</v>
      </c>
      <c r="E458" s="97">
        <v>976.96</v>
      </c>
      <c r="I458" s="12"/>
    </row>
    <row r="459" spans="1:9" ht="15.75" customHeight="1" x14ac:dyDescent="0.25">
      <c r="A459" s="10"/>
      <c r="D459" s="28" t="s">
        <v>161</v>
      </c>
      <c r="E459" s="97">
        <v>1164.56</v>
      </c>
      <c r="I459" s="12"/>
    </row>
    <row r="460" spans="1:9" x14ac:dyDescent="0.25">
      <c r="A460" s="10"/>
      <c r="D460" s="28" t="s">
        <v>162</v>
      </c>
      <c r="E460" s="97">
        <v>1408.38</v>
      </c>
      <c r="I460" s="12"/>
    </row>
    <row r="461" spans="1:9" x14ac:dyDescent="0.25">
      <c r="A461" s="10"/>
      <c r="D461" s="28" t="s">
        <v>163</v>
      </c>
      <c r="E461" s="97">
        <v>1081.4000000000001</v>
      </c>
      <c r="I461" s="12"/>
    </row>
    <row r="462" spans="1:9" x14ac:dyDescent="0.25">
      <c r="A462" s="10"/>
      <c r="D462" s="28" t="s">
        <v>164</v>
      </c>
      <c r="E462" s="97">
        <v>1076.92</v>
      </c>
      <c r="I462" s="12"/>
    </row>
    <row r="463" spans="1:9" x14ac:dyDescent="0.25">
      <c r="A463" s="10"/>
      <c r="D463" s="28" t="s">
        <v>165</v>
      </c>
      <c r="E463" s="97">
        <v>993.47</v>
      </c>
      <c r="I463" s="12"/>
    </row>
    <row r="464" spans="1:9" x14ac:dyDescent="0.25">
      <c r="A464" s="10"/>
      <c r="D464" s="28" t="s">
        <v>166</v>
      </c>
      <c r="E464" s="97">
        <v>910.39</v>
      </c>
      <c r="I464" s="12"/>
    </row>
    <row r="465" spans="1:9" x14ac:dyDescent="0.25">
      <c r="A465" s="10"/>
      <c r="D465" s="28" t="s">
        <v>167</v>
      </c>
      <c r="E465" s="97">
        <v>848.3</v>
      </c>
      <c r="I465" s="12"/>
    </row>
    <row r="466" spans="1:9" x14ac:dyDescent="0.25">
      <c r="A466" s="10"/>
      <c r="D466" s="28" t="s">
        <v>168</v>
      </c>
      <c r="E466" s="97">
        <v>847.35</v>
      </c>
      <c r="I466" s="12"/>
    </row>
    <row r="467" spans="1:9" x14ac:dyDescent="0.25">
      <c r="A467" s="10"/>
      <c r="D467" s="28" t="s">
        <v>169</v>
      </c>
      <c r="E467" s="97">
        <v>839.54</v>
      </c>
      <c r="I467" s="12"/>
    </row>
    <row r="468" spans="1:9" x14ac:dyDescent="0.25">
      <c r="A468" s="10"/>
      <c r="D468" s="28" t="s">
        <v>170</v>
      </c>
      <c r="E468" s="97">
        <v>879.2</v>
      </c>
      <c r="I468" s="12"/>
    </row>
    <row r="469" spans="1:9" x14ac:dyDescent="0.25">
      <c r="A469" s="10"/>
      <c r="D469" s="28" t="s">
        <v>171</v>
      </c>
      <c r="E469" s="97">
        <v>940.41</v>
      </c>
      <c r="I469" s="12"/>
    </row>
    <row r="470" spans="1:9" x14ac:dyDescent="0.25">
      <c r="A470" s="10"/>
      <c r="D470" s="28" t="s">
        <v>172</v>
      </c>
      <c r="E470" s="97">
        <v>958.11</v>
      </c>
      <c r="I470" s="12"/>
    </row>
    <row r="471" spans="1:9" x14ac:dyDescent="0.25">
      <c r="A471" s="10"/>
      <c r="D471" s="28" t="s">
        <v>173</v>
      </c>
      <c r="E471" s="97">
        <v>1490.25</v>
      </c>
      <c r="I471" s="12"/>
    </row>
    <row r="472" spans="1:9" x14ac:dyDescent="0.25">
      <c r="A472" s="10"/>
      <c r="D472" s="28" t="s">
        <v>174</v>
      </c>
      <c r="E472" s="97">
        <v>1582.18</v>
      </c>
      <c r="I472" s="12"/>
    </row>
    <row r="473" spans="1:9" x14ac:dyDescent="0.25">
      <c r="A473" s="10"/>
      <c r="D473" s="28" t="s">
        <v>175</v>
      </c>
      <c r="E473" s="97">
        <v>1651.19</v>
      </c>
      <c r="I473" s="12"/>
    </row>
    <row r="474" spans="1:9" x14ac:dyDescent="0.25">
      <c r="A474" s="10"/>
      <c r="D474" s="28" t="s">
        <v>176</v>
      </c>
      <c r="E474" s="97">
        <v>1574.61</v>
      </c>
      <c r="I474" s="12"/>
    </row>
    <row r="475" spans="1:9" x14ac:dyDescent="0.25">
      <c r="A475" s="10"/>
      <c r="D475" s="28" t="s">
        <v>177</v>
      </c>
      <c r="E475" s="97">
        <v>1367.32</v>
      </c>
      <c r="I475" s="12"/>
    </row>
    <row r="476" spans="1:9" x14ac:dyDescent="0.25">
      <c r="A476" s="10"/>
      <c r="D476" s="30" t="s">
        <v>178</v>
      </c>
      <c r="E476" s="97">
        <v>1157.98</v>
      </c>
      <c r="I476" s="12"/>
    </row>
    <row r="477" spans="1:9" x14ac:dyDescent="0.25">
      <c r="A477" s="10"/>
      <c r="E477" s="98"/>
      <c r="I477" s="12"/>
    </row>
    <row r="478" spans="1:9" x14ac:dyDescent="0.25">
      <c r="A478" s="10"/>
      <c r="E478" s="98"/>
      <c r="I478" s="12"/>
    </row>
    <row r="479" spans="1:9" x14ac:dyDescent="0.25">
      <c r="A479" s="10"/>
      <c r="E479" s="98"/>
      <c r="I479" s="12"/>
    </row>
    <row r="480" spans="1:9" x14ac:dyDescent="0.25">
      <c r="A480" s="10"/>
      <c r="E480" s="98"/>
      <c r="I480" s="12"/>
    </row>
    <row r="481" spans="1:9" x14ac:dyDescent="0.25">
      <c r="A481" s="10"/>
      <c r="E481" s="98"/>
      <c r="I481" s="12"/>
    </row>
    <row r="482" spans="1:9" x14ac:dyDescent="0.25">
      <c r="A482" s="10"/>
      <c r="E482" s="98"/>
      <c r="I482" s="12"/>
    </row>
    <row r="483" spans="1:9" x14ac:dyDescent="0.25">
      <c r="A483" s="10"/>
      <c r="E483" s="98"/>
      <c r="I483" s="12"/>
    </row>
    <row r="484" spans="1:9" x14ac:dyDescent="0.25">
      <c r="A484" s="10"/>
      <c r="E484" s="98"/>
      <c r="I484" s="12"/>
    </row>
    <row r="485" spans="1:9" x14ac:dyDescent="0.25">
      <c r="A485" s="10"/>
      <c r="E485" s="98"/>
      <c r="I485" s="12"/>
    </row>
    <row r="486" spans="1:9" x14ac:dyDescent="0.25">
      <c r="A486" s="10"/>
      <c r="E486" s="98"/>
      <c r="I486" s="12"/>
    </row>
    <row r="487" spans="1:9" ht="15.75" customHeight="1" x14ac:dyDescent="0.25">
      <c r="A487" s="10"/>
      <c r="E487" s="98"/>
      <c r="I487" s="12"/>
    </row>
    <row r="488" spans="1:9" x14ac:dyDescent="0.25">
      <c r="A488" s="10"/>
      <c r="E488" s="98"/>
      <c r="I488" s="12"/>
    </row>
    <row r="489" spans="1:9" x14ac:dyDescent="0.25">
      <c r="A489" s="10"/>
      <c r="E489" s="98"/>
      <c r="I489" s="12"/>
    </row>
    <row r="490" spans="1:9" x14ac:dyDescent="0.25">
      <c r="A490" s="10"/>
      <c r="E490" s="98"/>
      <c r="I490" s="12"/>
    </row>
    <row r="491" spans="1:9" x14ac:dyDescent="0.25">
      <c r="A491" s="10"/>
      <c r="E491" s="98"/>
      <c r="I491" s="12"/>
    </row>
    <row r="492" spans="1:9" x14ac:dyDescent="0.25">
      <c r="A492" s="10"/>
      <c r="E492" s="98"/>
      <c r="I492" s="12"/>
    </row>
    <row r="493" spans="1:9" x14ac:dyDescent="0.25">
      <c r="A493" s="10"/>
      <c r="E493" s="98"/>
      <c r="I493" s="12"/>
    </row>
    <row r="494" spans="1:9" x14ac:dyDescent="0.25">
      <c r="A494" s="10"/>
      <c r="E494" s="98"/>
      <c r="I494" s="12"/>
    </row>
    <row r="495" spans="1:9" x14ac:dyDescent="0.25">
      <c r="A495" s="10"/>
      <c r="E495" s="98"/>
      <c r="I495" s="12"/>
    </row>
    <row r="496" spans="1:9" x14ac:dyDescent="0.25">
      <c r="A496" s="10"/>
      <c r="E496" s="98"/>
      <c r="I496" s="12"/>
    </row>
    <row r="497" spans="1:9" x14ac:dyDescent="0.25">
      <c r="A497" s="10"/>
      <c r="E497" s="98"/>
      <c r="I497" s="12"/>
    </row>
    <row r="498" spans="1:9" x14ac:dyDescent="0.25">
      <c r="A498" s="10"/>
      <c r="E498" s="98"/>
      <c r="I498" s="12"/>
    </row>
    <row r="499" spans="1:9" x14ac:dyDescent="0.25">
      <c r="A499" s="10"/>
      <c r="E499" s="98"/>
      <c r="I499" s="12"/>
    </row>
    <row r="500" spans="1:9" x14ac:dyDescent="0.25">
      <c r="A500" s="10"/>
      <c r="E500" s="98"/>
      <c r="I500" s="12"/>
    </row>
    <row r="501" spans="1:9" x14ac:dyDescent="0.25">
      <c r="A501" s="10"/>
      <c r="E501" s="98"/>
      <c r="I501" s="12"/>
    </row>
    <row r="502" spans="1:9" x14ac:dyDescent="0.25">
      <c r="A502" s="10"/>
      <c r="E502" s="98"/>
      <c r="I502" s="12"/>
    </row>
    <row r="503" spans="1:9" ht="15.75" thickBot="1" x14ac:dyDescent="0.3">
      <c r="A503" s="10"/>
      <c r="I503" s="12"/>
    </row>
    <row r="504" spans="1:9" ht="15.75" customHeight="1" thickBot="1" x14ac:dyDescent="0.3">
      <c r="A504" s="4" t="s">
        <v>179</v>
      </c>
      <c r="B504" s="5" t="s">
        <v>180</v>
      </c>
      <c r="C504" s="6"/>
      <c r="D504" s="6"/>
      <c r="E504" s="6"/>
      <c r="F504" s="6"/>
      <c r="G504" s="6"/>
      <c r="H504" s="6"/>
      <c r="I504" s="7"/>
    </row>
    <row r="505" spans="1:9" x14ac:dyDescent="0.25">
      <c r="A505" s="10"/>
      <c r="I505" s="12"/>
    </row>
    <row r="506" spans="1:9" ht="30" x14ac:dyDescent="0.25">
      <c r="A506" s="10"/>
      <c r="B506" s="89" t="s">
        <v>109</v>
      </c>
      <c r="C506" s="89" t="s">
        <v>181</v>
      </c>
      <c r="D506" s="90" t="s">
        <v>110</v>
      </c>
      <c r="E506" s="91" t="s">
        <v>92</v>
      </c>
      <c r="F506" s="91" t="s">
        <v>31</v>
      </c>
      <c r="G506" s="92" t="s">
        <v>46</v>
      </c>
      <c r="I506" s="12"/>
    </row>
    <row r="507" spans="1:9" ht="15" customHeight="1" x14ac:dyDescent="0.25">
      <c r="A507" s="10"/>
      <c r="B507" s="94" t="s">
        <v>112</v>
      </c>
      <c r="C507" s="94">
        <v>1</v>
      </c>
      <c r="D507" s="95">
        <v>125</v>
      </c>
      <c r="E507" s="29">
        <v>220</v>
      </c>
      <c r="F507" s="29" t="s">
        <v>182</v>
      </c>
      <c r="G507" s="53" t="s">
        <v>113</v>
      </c>
      <c r="I507" s="12"/>
    </row>
    <row r="508" spans="1:9" ht="15" customHeight="1" x14ac:dyDescent="0.25">
      <c r="A508" s="10"/>
      <c r="B508" s="94" t="s">
        <v>112</v>
      </c>
      <c r="C508" s="94">
        <v>2</v>
      </c>
      <c r="D508" s="95">
        <v>125</v>
      </c>
      <c r="E508" s="29">
        <v>220</v>
      </c>
      <c r="F508" s="29" t="s">
        <v>182</v>
      </c>
      <c r="G508" s="53" t="s">
        <v>113</v>
      </c>
      <c r="I508" s="12"/>
    </row>
    <row r="509" spans="1:9" ht="15" customHeight="1" x14ac:dyDescent="0.25">
      <c r="A509" s="10"/>
      <c r="B509" s="94" t="s">
        <v>112</v>
      </c>
      <c r="C509" s="94">
        <v>3</v>
      </c>
      <c r="D509" s="95">
        <v>125</v>
      </c>
      <c r="E509" s="29">
        <v>220</v>
      </c>
      <c r="F509" s="29" t="s">
        <v>182</v>
      </c>
      <c r="G509" s="53" t="s">
        <v>113</v>
      </c>
      <c r="I509" s="12"/>
    </row>
    <row r="510" spans="1:9" ht="15" customHeight="1" x14ac:dyDescent="0.25">
      <c r="A510" s="10"/>
      <c r="B510" s="94" t="s">
        <v>112</v>
      </c>
      <c r="C510" s="94">
        <v>4</v>
      </c>
      <c r="D510" s="95">
        <v>125</v>
      </c>
      <c r="E510" s="29">
        <v>220</v>
      </c>
      <c r="F510" s="29" t="s">
        <v>182</v>
      </c>
      <c r="G510" s="53" t="s">
        <v>113</v>
      </c>
      <c r="I510" s="12"/>
    </row>
    <row r="511" spans="1:9" ht="15" customHeight="1" x14ac:dyDescent="0.25">
      <c r="A511" s="10"/>
      <c r="B511" s="94" t="s">
        <v>114</v>
      </c>
      <c r="C511" s="94">
        <v>1</v>
      </c>
      <c r="D511" s="95">
        <v>150</v>
      </c>
      <c r="E511" s="29">
        <v>220</v>
      </c>
      <c r="F511" s="29" t="s">
        <v>182</v>
      </c>
      <c r="G511" s="53" t="s">
        <v>113</v>
      </c>
      <c r="I511" s="12"/>
    </row>
    <row r="512" spans="1:9" ht="15" customHeight="1" x14ac:dyDescent="0.25">
      <c r="A512" s="10"/>
      <c r="B512" s="94" t="s">
        <v>114</v>
      </c>
      <c r="C512" s="94">
        <v>2</v>
      </c>
      <c r="D512" s="95">
        <v>150</v>
      </c>
      <c r="E512" s="29">
        <v>220</v>
      </c>
      <c r="F512" s="29" t="s">
        <v>182</v>
      </c>
      <c r="G512" s="53" t="s">
        <v>113</v>
      </c>
      <c r="I512" s="12"/>
    </row>
    <row r="513" spans="1:14" ht="15" customHeight="1" x14ac:dyDescent="0.25">
      <c r="A513" s="10"/>
      <c r="B513" s="94" t="s">
        <v>114</v>
      </c>
      <c r="C513" s="94">
        <v>3</v>
      </c>
      <c r="D513" s="95">
        <v>150</v>
      </c>
      <c r="E513" s="29">
        <v>220</v>
      </c>
      <c r="F513" s="29" t="s">
        <v>182</v>
      </c>
      <c r="G513" s="53" t="s">
        <v>113</v>
      </c>
      <c r="I513" s="12"/>
    </row>
    <row r="514" spans="1:14" ht="15" customHeight="1" x14ac:dyDescent="0.25">
      <c r="A514" s="10"/>
      <c r="B514" s="94" t="s">
        <v>114</v>
      </c>
      <c r="C514" s="94">
        <v>4</v>
      </c>
      <c r="D514" s="95">
        <v>150</v>
      </c>
      <c r="E514" s="29">
        <v>220</v>
      </c>
      <c r="F514" s="29" t="s">
        <v>182</v>
      </c>
      <c r="G514" s="53" t="s">
        <v>113</v>
      </c>
      <c r="I514" s="12"/>
    </row>
    <row r="515" spans="1:14" ht="15.75" thickBot="1" x14ac:dyDescent="0.3">
      <c r="A515" s="10"/>
      <c r="I515" s="12"/>
    </row>
    <row r="516" spans="1:14" ht="15.75" customHeight="1" thickBot="1" x14ac:dyDescent="0.3">
      <c r="A516" s="4" t="s">
        <v>183</v>
      </c>
      <c r="B516" s="55" t="s">
        <v>184</v>
      </c>
      <c r="C516" s="56"/>
      <c r="D516" s="56"/>
      <c r="E516" s="56"/>
      <c r="F516" s="56"/>
      <c r="G516" s="57"/>
      <c r="H516" s="8" t="s">
        <v>38</v>
      </c>
      <c r="I516" s="9"/>
    </row>
    <row r="517" spans="1:14" ht="15.75" thickBot="1" x14ac:dyDescent="0.3">
      <c r="A517" s="10"/>
      <c r="I517" s="12"/>
    </row>
    <row r="518" spans="1:14" ht="15.75" customHeight="1" thickBot="1" x14ac:dyDescent="0.3">
      <c r="A518" s="4" t="s">
        <v>185</v>
      </c>
      <c r="B518" s="5" t="s">
        <v>186</v>
      </c>
      <c r="C518" s="68"/>
      <c r="D518" s="68"/>
      <c r="E518" s="68"/>
      <c r="F518" s="68"/>
      <c r="G518" s="68"/>
      <c r="H518" s="68"/>
      <c r="I518" s="9"/>
    </row>
    <row r="519" spans="1:14" x14ac:dyDescent="0.25">
      <c r="A519" s="10"/>
      <c r="I519" s="12"/>
    </row>
    <row r="520" spans="1:14" x14ac:dyDescent="0.25">
      <c r="A520" s="99" t="s">
        <v>22</v>
      </c>
      <c r="B520" s="71" t="s">
        <v>187</v>
      </c>
      <c r="C520" s="71" t="s">
        <v>188</v>
      </c>
      <c r="D520" s="71" t="s">
        <v>189</v>
      </c>
      <c r="E520" s="71" t="s">
        <v>190</v>
      </c>
      <c r="F520" s="71" t="s">
        <v>191</v>
      </c>
      <c r="G520" s="71" t="s">
        <v>192</v>
      </c>
      <c r="H520" s="71" t="s">
        <v>193</v>
      </c>
      <c r="I520" s="100" t="s">
        <v>194</v>
      </c>
    </row>
    <row r="521" spans="1:14" x14ac:dyDescent="0.25">
      <c r="A521" s="101">
        <v>1</v>
      </c>
      <c r="B521" s="74">
        <v>0.88798626000000003</v>
      </c>
      <c r="C521" s="74">
        <v>120.54519885000002</v>
      </c>
      <c r="D521" s="74">
        <v>0</v>
      </c>
      <c r="E521" s="74">
        <v>0</v>
      </c>
      <c r="F521" s="74">
        <v>113.39813220000001</v>
      </c>
      <c r="G521" s="74">
        <v>108.40977392000001</v>
      </c>
      <c r="H521" s="74">
        <v>0</v>
      </c>
      <c r="I521" s="102">
        <v>130.64183543999999</v>
      </c>
    </row>
    <row r="522" spans="1:14" x14ac:dyDescent="0.25">
      <c r="A522" s="101">
        <v>2</v>
      </c>
      <c r="B522" s="74">
        <v>0</v>
      </c>
      <c r="C522" s="74">
        <v>120.5331351</v>
      </c>
      <c r="D522" s="74">
        <v>0</v>
      </c>
      <c r="E522" s="74">
        <v>0</v>
      </c>
      <c r="F522" s="74">
        <v>128.05025931</v>
      </c>
      <c r="G522" s="74">
        <v>114.94690408000001</v>
      </c>
      <c r="H522" s="74">
        <v>0</v>
      </c>
      <c r="I522" s="102">
        <v>117.01761030999999</v>
      </c>
    </row>
    <row r="523" spans="1:14" x14ac:dyDescent="0.25">
      <c r="A523" s="101">
        <v>3</v>
      </c>
      <c r="B523" s="74">
        <v>0</v>
      </c>
      <c r="C523" s="74">
        <v>120.50427673000002</v>
      </c>
      <c r="D523" s="74">
        <v>0</v>
      </c>
      <c r="E523" s="74">
        <v>0</v>
      </c>
      <c r="F523" s="74">
        <v>114.16595404</v>
      </c>
      <c r="G523" s="74">
        <v>110.90164676000001</v>
      </c>
      <c r="H523" s="74">
        <v>0</v>
      </c>
      <c r="I523" s="102">
        <v>111.01696195000001</v>
      </c>
    </row>
    <row r="524" spans="1:14" x14ac:dyDescent="0.25">
      <c r="A524" s="101">
        <v>4</v>
      </c>
      <c r="B524" s="74">
        <v>0</v>
      </c>
      <c r="C524" s="74">
        <v>120.54851048</v>
      </c>
      <c r="D524" s="74">
        <v>0</v>
      </c>
      <c r="E524" s="74">
        <v>0</v>
      </c>
      <c r="F524" s="74">
        <v>103.84151780000001</v>
      </c>
      <c r="G524" s="74">
        <v>113.98961048</v>
      </c>
      <c r="H524" s="74">
        <v>0</v>
      </c>
      <c r="I524" s="102">
        <v>102.08872672</v>
      </c>
    </row>
    <row r="525" spans="1:14" x14ac:dyDescent="0.25">
      <c r="A525" s="101">
        <v>5</v>
      </c>
      <c r="B525" s="74">
        <v>0</v>
      </c>
      <c r="C525" s="74">
        <v>120.57382067</v>
      </c>
      <c r="D525" s="74">
        <v>0</v>
      </c>
      <c r="E525" s="74">
        <v>0</v>
      </c>
      <c r="F525" s="74">
        <v>125.21031196</v>
      </c>
      <c r="G525" s="74">
        <v>115.00544872999998</v>
      </c>
      <c r="H525" s="74">
        <v>0</v>
      </c>
      <c r="I525" s="102">
        <v>103.9990561</v>
      </c>
    </row>
    <row r="526" spans="1:14" x14ac:dyDescent="0.25">
      <c r="A526" s="101">
        <v>6</v>
      </c>
      <c r="B526" s="74">
        <v>7.3744964200000007</v>
      </c>
      <c r="C526" s="74">
        <v>120.57642265999999</v>
      </c>
      <c r="D526" s="74">
        <v>7.9940052100000001</v>
      </c>
      <c r="E526" s="74">
        <v>0</v>
      </c>
      <c r="F526" s="74">
        <v>97.487827510000002</v>
      </c>
      <c r="G526" s="74">
        <v>111.12269712999999</v>
      </c>
      <c r="H526" s="74">
        <v>0</v>
      </c>
      <c r="I526" s="102">
        <v>135.58406762999999</v>
      </c>
    </row>
    <row r="527" spans="1:14" x14ac:dyDescent="0.25">
      <c r="A527" s="101">
        <v>7</v>
      </c>
      <c r="B527" s="74">
        <v>110.08427604000001</v>
      </c>
      <c r="C527" s="74">
        <v>110.59781309999998</v>
      </c>
      <c r="D527" s="74">
        <v>109.99202387999999</v>
      </c>
      <c r="E527" s="74">
        <v>0</v>
      </c>
      <c r="F527" s="74">
        <v>115.24423988999999</v>
      </c>
      <c r="G527" s="74">
        <v>112.92125947999999</v>
      </c>
      <c r="H527" s="74">
        <v>0</v>
      </c>
      <c r="I527" s="102">
        <v>90.444020089999995</v>
      </c>
    </row>
    <row r="528" spans="1:14" x14ac:dyDescent="0.25">
      <c r="A528" s="101">
        <v>8</v>
      </c>
      <c r="B528" s="74">
        <v>118.83735102</v>
      </c>
      <c r="C528" s="74">
        <v>120.41107839999999</v>
      </c>
      <c r="D528" s="74">
        <v>119.57584146000001</v>
      </c>
      <c r="E528" s="74">
        <v>0</v>
      </c>
      <c r="F528" s="74">
        <v>94.714585580000005</v>
      </c>
      <c r="G528" s="74">
        <v>120.88758852999999</v>
      </c>
      <c r="H528" s="74">
        <v>0</v>
      </c>
      <c r="I528" s="102">
        <v>134.46817128000004</v>
      </c>
      <c r="N528" s="103"/>
    </row>
    <row r="529" spans="1:9" x14ac:dyDescent="0.25">
      <c r="A529" s="101">
        <v>9</v>
      </c>
      <c r="B529" s="74">
        <v>0</v>
      </c>
      <c r="C529" s="74">
        <v>120.54661812000001</v>
      </c>
      <c r="D529" s="74">
        <v>5.8426369999999998E-2</v>
      </c>
      <c r="E529" s="74">
        <v>0</v>
      </c>
      <c r="F529" s="74">
        <v>121.28569209999999</v>
      </c>
      <c r="G529" s="74">
        <v>117.92274593999998</v>
      </c>
      <c r="H529" s="74">
        <v>0</v>
      </c>
      <c r="I529" s="102">
        <v>1.41855441</v>
      </c>
    </row>
    <row r="530" spans="1:9" x14ac:dyDescent="0.25">
      <c r="A530" s="101">
        <v>10</v>
      </c>
      <c r="B530" s="74">
        <v>0</v>
      </c>
      <c r="C530" s="74">
        <v>120.52154444000001</v>
      </c>
      <c r="D530" s="74">
        <v>0</v>
      </c>
      <c r="E530" s="74">
        <v>0</v>
      </c>
      <c r="F530" s="74">
        <v>107.92048264</v>
      </c>
      <c r="G530" s="74">
        <v>45.457962690000002</v>
      </c>
      <c r="H530" s="74">
        <v>0</v>
      </c>
      <c r="I530" s="102">
        <v>0</v>
      </c>
    </row>
    <row r="531" spans="1:9" x14ac:dyDescent="0.25">
      <c r="A531" s="101">
        <v>11</v>
      </c>
      <c r="B531" s="74">
        <v>0</v>
      </c>
      <c r="C531" s="74">
        <v>101.84237268999999</v>
      </c>
      <c r="D531" s="74">
        <v>0</v>
      </c>
      <c r="E531" s="74">
        <v>0</v>
      </c>
      <c r="F531" s="74">
        <v>0.55493223999999997</v>
      </c>
      <c r="G531" s="74">
        <v>0</v>
      </c>
      <c r="H531" s="74">
        <v>0</v>
      </c>
      <c r="I531" s="102">
        <v>0</v>
      </c>
    </row>
    <row r="532" spans="1:9" x14ac:dyDescent="0.25">
      <c r="A532" s="101">
        <v>12</v>
      </c>
      <c r="B532" s="74">
        <v>0</v>
      </c>
      <c r="C532" s="74">
        <v>0</v>
      </c>
      <c r="D532" s="74">
        <v>0</v>
      </c>
      <c r="E532" s="74">
        <v>0</v>
      </c>
      <c r="F532" s="74">
        <v>0</v>
      </c>
      <c r="G532" s="74">
        <v>0</v>
      </c>
      <c r="H532" s="74">
        <v>0</v>
      </c>
      <c r="I532" s="102">
        <v>0</v>
      </c>
    </row>
    <row r="533" spans="1:9" x14ac:dyDescent="0.25">
      <c r="A533" s="101">
        <v>13</v>
      </c>
      <c r="B533" s="74">
        <v>0</v>
      </c>
      <c r="C533" s="74">
        <v>0</v>
      </c>
      <c r="D533" s="74">
        <v>0</v>
      </c>
      <c r="E533" s="74">
        <v>0</v>
      </c>
      <c r="F533" s="74">
        <v>0</v>
      </c>
      <c r="G533" s="74">
        <v>0</v>
      </c>
      <c r="H533" s="74">
        <v>0</v>
      </c>
      <c r="I533" s="102">
        <v>0</v>
      </c>
    </row>
    <row r="534" spans="1:9" x14ac:dyDescent="0.25">
      <c r="A534" s="101">
        <v>14</v>
      </c>
      <c r="B534" s="74">
        <v>0</v>
      </c>
      <c r="C534" s="74">
        <v>0</v>
      </c>
      <c r="D534" s="74">
        <v>0</v>
      </c>
      <c r="E534" s="74">
        <v>0</v>
      </c>
      <c r="F534" s="74">
        <v>0</v>
      </c>
      <c r="G534" s="74">
        <v>0</v>
      </c>
      <c r="H534" s="74">
        <v>0</v>
      </c>
      <c r="I534" s="102">
        <v>0</v>
      </c>
    </row>
    <row r="535" spans="1:9" x14ac:dyDescent="0.25">
      <c r="A535" s="101">
        <v>15</v>
      </c>
      <c r="B535" s="74">
        <v>0</v>
      </c>
      <c r="C535" s="74">
        <v>0</v>
      </c>
      <c r="D535" s="74">
        <v>0</v>
      </c>
      <c r="E535" s="74">
        <v>0</v>
      </c>
      <c r="F535" s="74">
        <v>0</v>
      </c>
      <c r="G535" s="74">
        <v>0</v>
      </c>
      <c r="H535" s="74">
        <v>0</v>
      </c>
      <c r="I535" s="102">
        <v>0</v>
      </c>
    </row>
    <row r="536" spans="1:9" x14ac:dyDescent="0.25">
      <c r="A536" s="101">
        <v>16</v>
      </c>
      <c r="B536" s="74">
        <v>0</v>
      </c>
      <c r="C536" s="74">
        <v>0</v>
      </c>
      <c r="D536" s="74">
        <v>0</v>
      </c>
      <c r="E536" s="74">
        <v>0</v>
      </c>
      <c r="F536" s="74">
        <v>0</v>
      </c>
      <c r="G536" s="74">
        <v>0</v>
      </c>
      <c r="H536" s="74">
        <v>0</v>
      </c>
      <c r="I536" s="102">
        <v>0</v>
      </c>
    </row>
    <row r="537" spans="1:9" x14ac:dyDescent="0.25">
      <c r="A537" s="101">
        <v>17</v>
      </c>
      <c r="B537" s="74">
        <v>0</v>
      </c>
      <c r="C537" s="74">
        <v>77.438125989999989</v>
      </c>
      <c r="D537" s="74">
        <v>0</v>
      </c>
      <c r="E537" s="74">
        <v>0</v>
      </c>
      <c r="F537" s="74">
        <v>0</v>
      </c>
      <c r="G537" s="74">
        <v>0</v>
      </c>
      <c r="H537" s="74">
        <v>0</v>
      </c>
      <c r="I537" s="102">
        <v>0</v>
      </c>
    </row>
    <row r="538" spans="1:9" x14ac:dyDescent="0.25">
      <c r="A538" s="101">
        <v>18</v>
      </c>
      <c r="B538" s="74">
        <v>4.8893649300000002</v>
      </c>
      <c r="C538" s="74">
        <v>110.49657227</v>
      </c>
      <c r="D538" s="74">
        <v>3.8178205100000002</v>
      </c>
      <c r="E538" s="74">
        <v>0</v>
      </c>
      <c r="F538" s="74">
        <v>2.55006266</v>
      </c>
      <c r="G538" s="74">
        <v>2.4368763499999999</v>
      </c>
      <c r="H538" s="74">
        <v>0</v>
      </c>
      <c r="I538" s="102">
        <v>75.326019560000006</v>
      </c>
    </row>
    <row r="539" spans="1:9" x14ac:dyDescent="0.25">
      <c r="A539" s="101">
        <v>19</v>
      </c>
      <c r="B539" s="74">
        <v>110.14979873</v>
      </c>
      <c r="C539" s="74">
        <v>110.55428902</v>
      </c>
      <c r="D539" s="74">
        <v>110.07812590000002</v>
      </c>
      <c r="E539" s="74">
        <v>0</v>
      </c>
      <c r="F539" s="74">
        <v>115.01751245999999</v>
      </c>
      <c r="G539" s="74">
        <v>96.398542370000001</v>
      </c>
      <c r="H539" s="74">
        <v>52.041573750000005</v>
      </c>
      <c r="I539" s="102">
        <v>117.58425147</v>
      </c>
    </row>
    <row r="540" spans="1:9" x14ac:dyDescent="0.25">
      <c r="A540" s="101">
        <v>20</v>
      </c>
      <c r="B540" s="74">
        <v>107.64527063999999</v>
      </c>
      <c r="C540" s="74">
        <v>103.75672345999999</v>
      </c>
      <c r="D540" s="74">
        <v>103.22308014000001</v>
      </c>
      <c r="E540" s="74">
        <v>0</v>
      </c>
      <c r="F540" s="74">
        <v>127.23844027</v>
      </c>
      <c r="G540" s="74">
        <v>106.25142812</v>
      </c>
      <c r="H540" s="74">
        <v>95.527469049999993</v>
      </c>
      <c r="I540" s="102">
        <v>124.12031718999998</v>
      </c>
    </row>
    <row r="541" spans="1:9" x14ac:dyDescent="0.25">
      <c r="A541" s="101">
        <v>21</v>
      </c>
      <c r="B541" s="74">
        <v>120.16649186999999</v>
      </c>
      <c r="C541" s="74">
        <v>120.63035470000001</v>
      </c>
      <c r="D541" s="74">
        <v>120.00303995</v>
      </c>
      <c r="E541" s="74">
        <v>0</v>
      </c>
      <c r="F541" s="74">
        <v>123.85988224</v>
      </c>
      <c r="G541" s="74">
        <v>130.95904093999999</v>
      </c>
      <c r="H541" s="74">
        <v>134.01684532000002</v>
      </c>
      <c r="I541" s="102">
        <v>114.81100954000001</v>
      </c>
    </row>
    <row r="542" spans="1:9" x14ac:dyDescent="0.25">
      <c r="A542" s="101">
        <v>22</v>
      </c>
      <c r="B542" s="74">
        <v>120.15324541</v>
      </c>
      <c r="C542" s="74">
        <v>120.64241845000001</v>
      </c>
      <c r="D542" s="74">
        <v>120.04136008000002</v>
      </c>
      <c r="E542" s="74">
        <v>0</v>
      </c>
      <c r="F542" s="74">
        <v>138.50455821</v>
      </c>
      <c r="G542" s="74">
        <v>106.40045086000001</v>
      </c>
      <c r="H542" s="74">
        <v>99.43328369000001</v>
      </c>
      <c r="I542" s="102">
        <v>129.20837878000003</v>
      </c>
    </row>
    <row r="543" spans="1:9" x14ac:dyDescent="0.25">
      <c r="A543" s="101">
        <v>23</v>
      </c>
      <c r="B543" s="74">
        <v>120.16034173</v>
      </c>
      <c r="C543" s="74">
        <v>120.63508559</v>
      </c>
      <c r="D543" s="74">
        <v>120.07944368</v>
      </c>
      <c r="E543" s="74">
        <v>0</v>
      </c>
      <c r="F543" s="74">
        <v>129.24421518</v>
      </c>
      <c r="G543" s="74">
        <v>100.25610202</v>
      </c>
      <c r="H543" s="74">
        <v>0.30230323999999997</v>
      </c>
      <c r="I543" s="102">
        <v>123.99790566</v>
      </c>
    </row>
    <row r="544" spans="1:9" x14ac:dyDescent="0.25">
      <c r="A544" s="104">
        <v>24</v>
      </c>
      <c r="B544" s="105">
        <v>120.17855561</v>
      </c>
      <c r="C544" s="105">
        <v>120.64383771000001</v>
      </c>
      <c r="D544" s="105">
        <v>0.57054417999999996</v>
      </c>
      <c r="E544" s="105">
        <v>0</v>
      </c>
      <c r="F544" s="105">
        <v>120.54554589</v>
      </c>
      <c r="G544" s="105">
        <v>98.269487179999999</v>
      </c>
      <c r="H544" s="105">
        <v>0</v>
      </c>
      <c r="I544" s="106">
        <v>118.09163835999999</v>
      </c>
    </row>
    <row r="545" spans="1:9" x14ac:dyDescent="0.25">
      <c r="A545" s="10"/>
      <c r="I545" s="12"/>
    </row>
    <row r="546" spans="1:9" ht="15.75" thickBot="1" x14ac:dyDescent="0.3">
      <c r="A546" s="24"/>
      <c r="B546" s="25"/>
      <c r="C546" s="25"/>
      <c r="D546" s="25"/>
      <c r="E546" s="25"/>
      <c r="F546" s="25"/>
      <c r="G546" s="25"/>
      <c r="H546" s="26"/>
      <c r="I546" s="27"/>
    </row>
    <row r="547" spans="1:9" ht="15.75" customHeight="1" thickBot="1" x14ac:dyDescent="0.3">
      <c r="A547" s="4" t="s">
        <v>195</v>
      </c>
      <c r="B547" s="5" t="s">
        <v>196</v>
      </c>
      <c r="C547" s="68"/>
      <c r="D547" s="68"/>
      <c r="E547" s="68"/>
      <c r="F547" s="68"/>
      <c r="G547" s="68"/>
      <c r="H547" s="68"/>
      <c r="I547" s="9"/>
    </row>
    <row r="548" spans="1:9" x14ac:dyDescent="0.25">
      <c r="A548" s="32" t="s">
        <v>197</v>
      </c>
      <c r="B548" s="41" t="s">
        <v>187</v>
      </c>
      <c r="C548" s="41" t="s">
        <v>188</v>
      </c>
      <c r="D548" s="41" t="s">
        <v>189</v>
      </c>
      <c r="E548" s="41" t="s">
        <v>190</v>
      </c>
      <c r="F548" s="41" t="s">
        <v>191</v>
      </c>
      <c r="G548" s="41" t="s">
        <v>192</v>
      </c>
      <c r="H548" s="41" t="s">
        <v>193</v>
      </c>
      <c r="I548" s="107" t="s">
        <v>194</v>
      </c>
    </row>
    <row r="549" spans="1:9" x14ac:dyDescent="0.25">
      <c r="A549" s="30" t="s">
        <v>198</v>
      </c>
      <c r="B549" s="108">
        <v>940.52717865999989</v>
      </c>
      <c r="C549" s="108">
        <v>2181.9981984299998</v>
      </c>
      <c r="D549" s="108">
        <v>815.43371136000007</v>
      </c>
      <c r="E549" s="108">
        <v>0</v>
      </c>
      <c r="F549" s="108">
        <v>1878.8341521800003</v>
      </c>
      <c r="G549" s="108">
        <v>1712.5375655800001</v>
      </c>
      <c r="H549" s="108">
        <v>381.32147505000006</v>
      </c>
      <c r="I549" s="108">
        <v>1729.8185244899998</v>
      </c>
    </row>
    <row r="550" spans="1:9" x14ac:dyDescent="0.25">
      <c r="A550" s="10"/>
      <c r="B550" s="11"/>
      <c r="C550" s="11"/>
      <c r="D550" s="11"/>
      <c r="E550" s="11"/>
      <c r="F550" s="11"/>
      <c r="G550" s="11"/>
      <c r="I550" s="12"/>
    </row>
    <row r="551" spans="1:9" ht="15.75" thickBot="1" x14ac:dyDescent="0.3">
      <c r="A551" s="10"/>
      <c r="I551" s="12"/>
    </row>
    <row r="552" spans="1:9" ht="15.75" customHeight="1" thickBot="1" x14ac:dyDescent="0.3">
      <c r="A552" s="4" t="s">
        <v>199</v>
      </c>
      <c r="B552" s="5" t="s">
        <v>200</v>
      </c>
      <c r="C552" s="56"/>
      <c r="D552" s="56"/>
      <c r="E552" s="56"/>
      <c r="F552" s="56"/>
      <c r="G552" s="57"/>
      <c r="H552" s="164" t="s">
        <v>419</v>
      </c>
      <c r="I552" s="9"/>
    </row>
    <row r="553" spans="1:9" ht="15.75" thickBot="1" x14ac:dyDescent="0.3">
      <c r="A553" s="10"/>
      <c r="I553" s="12"/>
    </row>
    <row r="554" spans="1:9" ht="15.75" thickBot="1" x14ac:dyDescent="0.3">
      <c r="A554" s="4" t="s">
        <v>201</v>
      </c>
      <c r="B554" s="5" t="s">
        <v>202</v>
      </c>
      <c r="C554" s="56"/>
      <c r="D554" s="56"/>
      <c r="E554" s="56"/>
      <c r="F554" s="56"/>
      <c r="G554" s="57"/>
      <c r="H554" s="8" t="s">
        <v>420</v>
      </c>
      <c r="I554" s="9"/>
    </row>
    <row r="555" spans="1:9" x14ac:dyDescent="0.25">
      <c r="A555" s="10"/>
      <c r="I555" s="12"/>
    </row>
    <row r="556" spans="1:9" ht="15.75" thickBot="1" x14ac:dyDescent="0.3">
      <c r="A556" s="10"/>
      <c r="I556" s="34"/>
    </row>
    <row r="557" spans="1:9" ht="15.75" thickBot="1" x14ac:dyDescent="0.3">
      <c r="A557" s="231" t="s">
        <v>387</v>
      </c>
      <c r="B557" s="232"/>
      <c r="C557" s="232"/>
      <c r="D557" s="232"/>
      <c r="E557" s="232"/>
      <c r="F557" s="232"/>
      <c r="G557" s="232"/>
      <c r="H557" s="232"/>
      <c r="I557" s="233"/>
    </row>
    <row r="558" spans="1:9" ht="15.75" customHeight="1" thickBot="1" x14ac:dyDescent="0.3">
      <c r="A558" s="10"/>
      <c r="I558" s="12"/>
    </row>
    <row r="559" spans="1:9" ht="15.75" customHeight="1" thickBot="1" x14ac:dyDescent="0.3">
      <c r="A559" s="4" t="s">
        <v>385</v>
      </c>
      <c r="B559" s="5" t="s">
        <v>203</v>
      </c>
      <c r="C559" s="6"/>
      <c r="D559" s="6"/>
      <c r="E559" s="6"/>
      <c r="F559" s="6"/>
      <c r="G559" s="6"/>
      <c r="H559" s="6"/>
      <c r="I559" s="7"/>
    </row>
    <row r="560" spans="1:9" x14ac:dyDescent="0.25">
      <c r="A560" s="10"/>
      <c r="B560" s="37"/>
      <c r="C560" s="37"/>
      <c r="D560" s="37"/>
      <c r="E560" s="37"/>
      <c r="F560" s="37"/>
      <c r="G560" s="37"/>
      <c r="H560" s="37"/>
      <c r="I560" s="109"/>
    </row>
    <row r="561" spans="1:9" x14ac:dyDescent="0.25">
      <c r="A561" s="110" t="s">
        <v>22</v>
      </c>
      <c r="B561" s="111" t="s">
        <v>204</v>
      </c>
      <c r="C561" s="111" t="s">
        <v>205</v>
      </c>
      <c r="D561" s="111" t="s">
        <v>206</v>
      </c>
      <c r="E561" s="111" t="s">
        <v>207</v>
      </c>
      <c r="F561" s="111" t="s">
        <v>208</v>
      </c>
      <c r="G561" s="111" t="s">
        <v>209</v>
      </c>
      <c r="H561" s="112" t="s">
        <v>210</v>
      </c>
      <c r="I561" s="109"/>
    </row>
    <row r="562" spans="1:9" x14ac:dyDescent="0.25">
      <c r="A562" s="113">
        <v>1</v>
      </c>
      <c r="B562" s="114">
        <v>70</v>
      </c>
      <c r="C562" s="114">
        <v>75</v>
      </c>
      <c r="D562" s="114">
        <v>0</v>
      </c>
      <c r="E562" s="114">
        <v>0</v>
      </c>
      <c r="F562" s="114">
        <v>0</v>
      </c>
      <c r="G562" s="114">
        <v>0</v>
      </c>
      <c r="H562" s="115">
        <v>145</v>
      </c>
      <c r="I562" s="109"/>
    </row>
    <row r="563" spans="1:9" x14ac:dyDescent="0.25">
      <c r="A563" s="113">
        <v>2</v>
      </c>
      <c r="B563" s="114">
        <v>70</v>
      </c>
      <c r="C563" s="114">
        <v>75</v>
      </c>
      <c r="D563" s="114">
        <v>0</v>
      </c>
      <c r="E563" s="114">
        <v>0</v>
      </c>
      <c r="F563" s="114">
        <v>0</v>
      </c>
      <c r="G563" s="114">
        <v>0</v>
      </c>
      <c r="H563" s="115">
        <v>145</v>
      </c>
      <c r="I563" s="109"/>
    </row>
    <row r="564" spans="1:9" x14ac:dyDescent="0.25">
      <c r="A564" s="113">
        <v>3</v>
      </c>
      <c r="B564" s="114">
        <v>70</v>
      </c>
      <c r="C564" s="114">
        <v>75</v>
      </c>
      <c r="D564" s="114">
        <v>0</v>
      </c>
      <c r="E564" s="114">
        <v>0</v>
      </c>
      <c r="F564" s="114">
        <v>0</v>
      </c>
      <c r="G564" s="114">
        <v>0</v>
      </c>
      <c r="H564" s="115">
        <v>145</v>
      </c>
      <c r="I564" s="109"/>
    </row>
    <row r="565" spans="1:9" x14ac:dyDescent="0.25">
      <c r="A565" s="113">
        <v>4</v>
      </c>
      <c r="B565" s="114">
        <v>70</v>
      </c>
      <c r="C565" s="114">
        <v>75</v>
      </c>
      <c r="D565" s="114">
        <v>0</v>
      </c>
      <c r="E565" s="114">
        <v>0</v>
      </c>
      <c r="F565" s="114">
        <v>0</v>
      </c>
      <c r="G565" s="114">
        <v>0</v>
      </c>
      <c r="H565" s="115">
        <v>145</v>
      </c>
      <c r="I565" s="109"/>
    </row>
    <row r="566" spans="1:9" x14ac:dyDescent="0.25">
      <c r="A566" s="113">
        <v>5</v>
      </c>
      <c r="B566" s="114">
        <v>70</v>
      </c>
      <c r="C566" s="114">
        <v>75</v>
      </c>
      <c r="D566" s="114">
        <v>0</v>
      </c>
      <c r="E566" s="114">
        <v>0</v>
      </c>
      <c r="F566" s="114">
        <v>0</v>
      </c>
      <c r="G566" s="114">
        <v>0</v>
      </c>
      <c r="H566" s="115">
        <v>145</v>
      </c>
      <c r="I566" s="109"/>
    </row>
    <row r="567" spans="1:9" x14ac:dyDescent="0.25">
      <c r="A567" s="113">
        <v>6</v>
      </c>
      <c r="B567" s="114">
        <v>70</v>
      </c>
      <c r="C567" s="114">
        <v>75</v>
      </c>
      <c r="D567" s="114">
        <v>0</v>
      </c>
      <c r="E567" s="114">
        <v>0</v>
      </c>
      <c r="F567" s="114">
        <v>0</v>
      </c>
      <c r="G567" s="114">
        <v>0</v>
      </c>
      <c r="H567" s="115">
        <v>145</v>
      </c>
      <c r="I567" s="109"/>
    </row>
    <row r="568" spans="1:9" x14ac:dyDescent="0.25">
      <c r="A568" s="113">
        <v>7</v>
      </c>
      <c r="B568" s="114">
        <v>75</v>
      </c>
      <c r="C568" s="114">
        <v>70</v>
      </c>
      <c r="D568" s="114">
        <v>0</v>
      </c>
      <c r="E568" s="114">
        <v>0</v>
      </c>
      <c r="F568" s="114">
        <v>0</v>
      </c>
      <c r="G568" s="114">
        <v>0</v>
      </c>
      <c r="H568" s="115">
        <v>145</v>
      </c>
      <c r="I568" s="109"/>
    </row>
    <row r="569" spans="1:9" x14ac:dyDescent="0.25">
      <c r="A569" s="113">
        <v>8</v>
      </c>
      <c r="B569" s="114">
        <v>75</v>
      </c>
      <c r="C569" s="114">
        <v>70</v>
      </c>
      <c r="D569" s="114">
        <v>0</v>
      </c>
      <c r="E569" s="114">
        <v>0</v>
      </c>
      <c r="F569" s="114">
        <v>0</v>
      </c>
      <c r="G569" s="114">
        <v>0</v>
      </c>
      <c r="H569" s="115">
        <v>145</v>
      </c>
      <c r="I569" s="109"/>
    </row>
    <row r="570" spans="1:9" x14ac:dyDescent="0.25">
      <c r="A570" s="113">
        <v>9</v>
      </c>
      <c r="B570" s="114">
        <v>75</v>
      </c>
      <c r="C570" s="114">
        <v>70</v>
      </c>
      <c r="D570" s="114">
        <v>0</v>
      </c>
      <c r="E570" s="114">
        <v>0</v>
      </c>
      <c r="F570" s="114">
        <v>0</v>
      </c>
      <c r="G570" s="114">
        <v>0</v>
      </c>
      <c r="H570" s="115">
        <v>145</v>
      </c>
      <c r="I570" s="109"/>
    </row>
    <row r="571" spans="1:9" x14ac:dyDescent="0.25">
      <c r="A571" s="113">
        <v>10</v>
      </c>
      <c r="B571" s="114">
        <v>75</v>
      </c>
      <c r="C571" s="114">
        <v>70</v>
      </c>
      <c r="D571" s="114">
        <v>0</v>
      </c>
      <c r="E571" s="114">
        <v>0</v>
      </c>
      <c r="F571" s="114">
        <v>0</v>
      </c>
      <c r="G571" s="114">
        <v>0</v>
      </c>
      <c r="H571" s="115">
        <v>145</v>
      </c>
      <c r="I571" s="109"/>
    </row>
    <row r="572" spans="1:9" x14ac:dyDescent="0.25">
      <c r="A572" s="113">
        <v>11</v>
      </c>
      <c r="B572" s="114">
        <v>75</v>
      </c>
      <c r="C572" s="114">
        <v>70</v>
      </c>
      <c r="D572" s="114">
        <v>0</v>
      </c>
      <c r="E572" s="114">
        <v>0</v>
      </c>
      <c r="F572" s="114">
        <v>0</v>
      </c>
      <c r="G572" s="114">
        <v>0</v>
      </c>
      <c r="H572" s="115">
        <v>145</v>
      </c>
      <c r="I572" s="109"/>
    </row>
    <row r="573" spans="1:9" x14ac:dyDescent="0.25">
      <c r="A573" s="113">
        <v>12</v>
      </c>
      <c r="B573" s="114">
        <v>75</v>
      </c>
      <c r="C573" s="114">
        <v>70</v>
      </c>
      <c r="D573" s="114">
        <v>0</v>
      </c>
      <c r="E573" s="114">
        <v>0</v>
      </c>
      <c r="F573" s="114">
        <v>0</v>
      </c>
      <c r="G573" s="114">
        <v>0</v>
      </c>
      <c r="H573" s="115">
        <v>145</v>
      </c>
      <c r="I573" s="109"/>
    </row>
    <row r="574" spans="1:9" x14ac:dyDescent="0.25">
      <c r="A574" s="113">
        <v>13</v>
      </c>
      <c r="B574" s="114">
        <v>75</v>
      </c>
      <c r="C574" s="114">
        <v>70</v>
      </c>
      <c r="D574" s="114">
        <v>0</v>
      </c>
      <c r="E574" s="114">
        <v>0</v>
      </c>
      <c r="F574" s="114">
        <v>0</v>
      </c>
      <c r="G574" s="114">
        <v>0</v>
      </c>
      <c r="H574" s="115">
        <v>145</v>
      </c>
      <c r="I574" s="109"/>
    </row>
    <row r="575" spans="1:9" x14ac:dyDescent="0.25">
      <c r="A575" s="113">
        <v>14</v>
      </c>
      <c r="B575" s="114">
        <v>75</v>
      </c>
      <c r="C575" s="114">
        <v>70</v>
      </c>
      <c r="D575" s="114">
        <v>0</v>
      </c>
      <c r="E575" s="114">
        <v>0</v>
      </c>
      <c r="F575" s="114">
        <v>0</v>
      </c>
      <c r="G575" s="114">
        <v>0</v>
      </c>
      <c r="H575" s="115">
        <v>145</v>
      </c>
      <c r="I575" s="109"/>
    </row>
    <row r="576" spans="1:9" x14ac:dyDescent="0.25">
      <c r="A576" s="113">
        <v>15</v>
      </c>
      <c r="B576" s="114">
        <v>75</v>
      </c>
      <c r="C576" s="114">
        <v>70</v>
      </c>
      <c r="D576" s="114">
        <v>0</v>
      </c>
      <c r="E576" s="114">
        <v>0</v>
      </c>
      <c r="F576" s="114">
        <v>0</v>
      </c>
      <c r="G576" s="114">
        <v>0</v>
      </c>
      <c r="H576" s="115">
        <v>145</v>
      </c>
      <c r="I576" s="109"/>
    </row>
    <row r="577" spans="1:9" x14ac:dyDescent="0.25">
      <c r="A577" s="113">
        <v>16</v>
      </c>
      <c r="B577" s="114">
        <v>75</v>
      </c>
      <c r="C577" s="114">
        <v>70</v>
      </c>
      <c r="D577" s="114">
        <v>0</v>
      </c>
      <c r="E577" s="114">
        <v>0</v>
      </c>
      <c r="F577" s="114">
        <v>0</v>
      </c>
      <c r="G577" s="114">
        <v>0</v>
      </c>
      <c r="H577" s="115">
        <v>145</v>
      </c>
      <c r="I577" s="109"/>
    </row>
    <row r="578" spans="1:9" x14ac:dyDescent="0.25">
      <c r="A578" s="113">
        <v>17</v>
      </c>
      <c r="B578" s="114">
        <v>75</v>
      </c>
      <c r="C578" s="114">
        <v>70</v>
      </c>
      <c r="D578" s="114">
        <v>0</v>
      </c>
      <c r="E578" s="114">
        <v>0</v>
      </c>
      <c r="F578" s="114">
        <v>0</v>
      </c>
      <c r="G578" s="114">
        <v>0</v>
      </c>
      <c r="H578" s="115">
        <v>145</v>
      </c>
      <c r="I578" s="109"/>
    </row>
    <row r="579" spans="1:9" x14ac:dyDescent="0.25">
      <c r="A579" s="113">
        <v>18</v>
      </c>
      <c r="B579" s="114">
        <v>75</v>
      </c>
      <c r="C579" s="114">
        <v>70</v>
      </c>
      <c r="D579" s="114">
        <v>0</v>
      </c>
      <c r="E579" s="114">
        <v>0</v>
      </c>
      <c r="F579" s="114">
        <v>0</v>
      </c>
      <c r="G579" s="114">
        <v>0</v>
      </c>
      <c r="H579" s="115">
        <v>145</v>
      </c>
      <c r="I579" s="109"/>
    </row>
    <row r="580" spans="1:9" x14ac:dyDescent="0.25">
      <c r="A580" s="113">
        <v>19</v>
      </c>
      <c r="B580" s="114">
        <v>75</v>
      </c>
      <c r="C580" s="114">
        <v>70</v>
      </c>
      <c r="D580" s="114">
        <v>0</v>
      </c>
      <c r="E580" s="114">
        <v>0</v>
      </c>
      <c r="F580" s="114">
        <v>0</v>
      </c>
      <c r="G580" s="114">
        <v>0</v>
      </c>
      <c r="H580" s="115">
        <v>145</v>
      </c>
      <c r="I580" s="109"/>
    </row>
    <row r="581" spans="1:9" x14ac:dyDescent="0.25">
      <c r="A581" s="113">
        <v>20</v>
      </c>
      <c r="B581" s="114">
        <v>75</v>
      </c>
      <c r="C581" s="114">
        <v>70</v>
      </c>
      <c r="D581" s="114">
        <v>0</v>
      </c>
      <c r="E581" s="114">
        <v>0</v>
      </c>
      <c r="F581" s="114">
        <v>0</v>
      </c>
      <c r="G581" s="114">
        <v>0</v>
      </c>
      <c r="H581" s="115">
        <v>145</v>
      </c>
      <c r="I581" s="109"/>
    </row>
    <row r="582" spans="1:9" x14ac:dyDescent="0.25">
      <c r="A582" s="113">
        <v>21</v>
      </c>
      <c r="B582" s="114">
        <v>75</v>
      </c>
      <c r="C582" s="114">
        <v>70</v>
      </c>
      <c r="D582" s="114">
        <v>0</v>
      </c>
      <c r="E582" s="114">
        <v>0</v>
      </c>
      <c r="F582" s="114">
        <v>0</v>
      </c>
      <c r="G582" s="114">
        <v>0</v>
      </c>
      <c r="H582" s="115">
        <v>145</v>
      </c>
      <c r="I582" s="109"/>
    </row>
    <row r="583" spans="1:9" x14ac:dyDescent="0.25">
      <c r="A583" s="113">
        <v>22</v>
      </c>
      <c r="B583" s="114">
        <v>75</v>
      </c>
      <c r="C583" s="114">
        <v>70</v>
      </c>
      <c r="D583" s="114">
        <v>0</v>
      </c>
      <c r="E583" s="114">
        <v>0</v>
      </c>
      <c r="F583" s="114">
        <v>0</v>
      </c>
      <c r="G583" s="114">
        <v>0</v>
      </c>
      <c r="H583" s="115">
        <v>145</v>
      </c>
      <c r="I583" s="109"/>
    </row>
    <row r="584" spans="1:9" x14ac:dyDescent="0.25">
      <c r="A584" s="113">
        <v>23</v>
      </c>
      <c r="B584" s="114">
        <v>70</v>
      </c>
      <c r="C584" s="114">
        <v>75</v>
      </c>
      <c r="D584" s="114">
        <v>0</v>
      </c>
      <c r="E584" s="114">
        <v>0</v>
      </c>
      <c r="F584" s="114">
        <v>0</v>
      </c>
      <c r="G584" s="114">
        <v>0</v>
      </c>
      <c r="H584" s="115">
        <v>145</v>
      </c>
      <c r="I584" s="109"/>
    </row>
    <row r="585" spans="1:9" x14ac:dyDescent="0.25">
      <c r="A585" s="113">
        <v>24</v>
      </c>
      <c r="B585" s="114">
        <v>70</v>
      </c>
      <c r="C585" s="114">
        <v>75</v>
      </c>
      <c r="D585" s="114">
        <v>0</v>
      </c>
      <c r="E585" s="114">
        <v>0</v>
      </c>
      <c r="F585" s="114">
        <v>0</v>
      </c>
      <c r="G585" s="114">
        <v>0</v>
      </c>
      <c r="H585" s="115">
        <v>145</v>
      </c>
      <c r="I585" s="109"/>
    </row>
    <row r="586" spans="1:9" x14ac:dyDescent="0.25">
      <c r="A586" s="116" t="s">
        <v>211</v>
      </c>
      <c r="B586" s="117">
        <v>73.333333333333329</v>
      </c>
      <c r="C586" s="117">
        <v>71.666666666666671</v>
      </c>
      <c r="D586" s="117">
        <v>0</v>
      </c>
      <c r="E586" s="117">
        <v>0</v>
      </c>
      <c r="F586" s="117">
        <v>0</v>
      </c>
      <c r="G586" s="117">
        <v>0</v>
      </c>
      <c r="H586" s="118">
        <v>145</v>
      </c>
      <c r="I586" s="109"/>
    </row>
    <row r="587" spans="1:9" ht="15.75" thickBot="1" x14ac:dyDescent="0.3">
      <c r="A587" s="10"/>
      <c r="I587" s="12"/>
    </row>
    <row r="588" spans="1:9" ht="15.75" thickBot="1" x14ac:dyDescent="0.3">
      <c r="A588" s="4" t="s">
        <v>388</v>
      </c>
      <c r="B588" s="47" t="s">
        <v>212</v>
      </c>
      <c r="C588" s="47"/>
      <c r="D588" s="47"/>
      <c r="E588" s="47"/>
      <c r="F588" s="47"/>
      <c r="G588" s="47"/>
      <c r="H588" s="119" t="s">
        <v>4</v>
      </c>
      <c r="I588" s="120"/>
    </row>
    <row r="589" spans="1:9" ht="15.75" thickBot="1" x14ac:dyDescent="0.3">
      <c r="A589" s="10"/>
      <c r="B589"/>
      <c r="I589" s="12"/>
    </row>
    <row r="590" spans="1:9" ht="15.75" thickBot="1" x14ac:dyDescent="0.3">
      <c r="A590" s="121" t="s">
        <v>389</v>
      </c>
      <c r="B590" s="5" t="s">
        <v>213</v>
      </c>
      <c r="C590" s="122"/>
      <c r="D590" s="122"/>
      <c r="E590" s="122"/>
      <c r="F590" s="122"/>
      <c r="G590" s="123"/>
      <c r="H590" s="47" t="s">
        <v>214</v>
      </c>
      <c r="I590" s="124" t="s">
        <v>215</v>
      </c>
    </row>
    <row r="591" spans="1:9" ht="15.75" thickBot="1" x14ac:dyDescent="0.3">
      <c r="A591" s="125"/>
      <c r="B591"/>
      <c r="I591" s="12"/>
    </row>
    <row r="592" spans="1:9" ht="15.75" thickBot="1" x14ac:dyDescent="0.3">
      <c r="A592" s="4" t="s">
        <v>389</v>
      </c>
      <c r="B592" s="5" t="s">
        <v>216</v>
      </c>
      <c r="C592" s="122"/>
      <c r="D592" s="122"/>
      <c r="E592" s="122"/>
      <c r="F592" s="122"/>
      <c r="G592" s="123"/>
      <c r="H592" s="47" t="s">
        <v>214</v>
      </c>
      <c r="I592" s="124" t="s">
        <v>215</v>
      </c>
    </row>
    <row r="593" spans="1:9" ht="15.75" thickBot="1" x14ac:dyDescent="0.3">
      <c r="A593" s="10"/>
      <c r="B593"/>
      <c r="I593" s="12"/>
    </row>
    <row r="594" spans="1:9" ht="15.75" thickBot="1" x14ac:dyDescent="0.3">
      <c r="A594" s="4" t="s">
        <v>390</v>
      </c>
      <c r="B594" s="5" t="s">
        <v>217</v>
      </c>
      <c r="C594" s="122"/>
      <c r="D594" s="122"/>
      <c r="E594" s="122"/>
      <c r="F594" s="122"/>
      <c r="G594" s="123"/>
      <c r="H594" s="119" t="s">
        <v>4</v>
      </c>
      <c r="I594" s="120"/>
    </row>
    <row r="595" spans="1:9" ht="15.75" thickBot="1" x14ac:dyDescent="0.3">
      <c r="A595" s="10"/>
      <c r="B595"/>
      <c r="I595" s="12"/>
    </row>
    <row r="596" spans="1:9" ht="15.75" thickBot="1" x14ac:dyDescent="0.3">
      <c r="A596" s="4" t="s">
        <v>391</v>
      </c>
      <c r="B596" s="5" t="s">
        <v>218</v>
      </c>
      <c r="C596" s="122"/>
      <c r="D596" s="122"/>
      <c r="E596" s="122"/>
      <c r="F596" s="122"/>
      <c r="G596" s="122"/>
      <c r="H596" s="122"/>
      <c r="I596" s="123"/>
    </row>
    <row r="597" spans="1:9" x14ac:dyDescent="0.25">
      <c r="A597" s="10"/>
      <c r="B597" s="126"/>
      <c r="C597" s="126"/>
      <c r="D597" s="126"/>
      <c r="E597" s="126"/>
      <c r="F597" s="126"/>
      <c r="G597" s="126"/>
      <c r="H597" s="126"/>
      <c r="I597" s="127"/>
    </row>
    <row r="598" spans="1:9" x14ac:dyDescent="0.25">
      <c r="A598" s="10"/>
      <c r="B598" s="126"/>
      <c r="C598" s="126"/>
      <c r="D598" s="126"/>
      <c r="E598" s="126"/>
      <c r="F598" s="126"/>
      <c r="G598" s="126"/>
      <c r="H598" s="126"/>
      <c r="I598" s="127"/>
    </row>
    <row r="599" spans="1:9" x14ac:dyDescent="0.25">
      <c r="A599" s="10"/>
      <c r="B599" s="126"/>
      <c r="C599" s="126"/>
      <c r="D599" s="126"/>
      <c r="E599" s="126"/>
      <c r="F599" s="126"/>
      <c r="G599" s="126"/>
      <c r="H599" s="126"/>
      <c r="I599" s="127"/>
    </row>
    <row r="600" spans="1:9" x14ac:dyDescent="0.25">
      <c r="A600" s="10"/>
      <c r="B600" s="126"/>
      <c r="C600" s="126"/>
      <c r="D600" s="126"/>
      <c r="E600" s="126"/>
      <c r="F600" s="126"/>
      <c r="G600" s="126"/>
      <c r="H600" s="126"/>
      <c r="I600" s="127"/>
    </row>
    <row r="601" spans="1:9" x14ac:dyDescent="0.25">
      <c r="A601" s="10"/>
      <c r="B601" s="126"/>
      <c r="C601" s="126"/>
      <c r="D601" s="126"/>
      <c r="E601" s="126"/>
      <c r="F601" s="126"/>
      <c r="G601" s="126"/>
      <c r="H601" s="126"/>
      <c r="I601" s="127"/>
    </row>
    <row r="602" spans="1:9" x14ac:dyDescent="0.25">
      <c r="A602" s="10"/>
      <c r="B602" s="126"/>
      <c r="C602" s="126"/>
      <c r="D602" s="126"/>
      <c r="E602" s="126"/>
      <c r="F602" s="126"/>
      <c r="G602" s="126"/>
      <c r="H602" s="126"/>
      <c r="I602" s="127"/>
    </row>
    <row r="603" spans="1:9" x14ac:dyDescent="0.25">
      <c r="A603" s="10"/>
      <c r="B603" s="126"/>
      <c r="C603" s="126"/>
      <c r="D603" s="126"/>
      <c r="E603" s="126"/>
      <c r="F603" s="126"/>
      <c r="G603" s="126"/>
      <c r="H603" s="126"/>
      <c r="I603" s="127"/>
    </row>
    <row r="604" spans="1:9" x14ac:dyDescent="0.25">
      <c r="A604" s="10"/>
      <c r="B604" s="126"/>
      <c r="C604" s="126"/>
      <c r="D604" s="126"/>
      <c r="E604" s="126"/>
      <c r="F604" s="126"/>
      <c r="G604" s="126"/>
      <c r="H604" s="126"/>
      <c r="I604" s="127"/>
    </row>
    <row r="605" spans="1:9" x14ac:dyDescent="0.25">
      <c r="A605" s="10"/>
      <c r="B605" s="126"/>
      <c r="C605" s="126"/>
      <c r="D605" s="126"/>
      <c r="E605" s="126"/>
      <c r="F605" s="126"/>
      <c r="G605" s="126"/>
      <c r="H605" s="126"/>
      <c r="I605" s="127"/>
    </row>
    <row r="606" spans="1:9" x14ac:dyDescent="0.25">
      <c r="A606" s="10"/>
      <c r="B606" s="126"/>
      <c r="C606" s="126"/>
      <c r="D606" s="126"/>
      <c r="E606" s="126"/>
      <c r="F606" s="126"/>
      <c r="G606" s="126"/>
      <c r="H606" s="126"/>
      <c r="I606" s="127"/>
    </row>
    <row r="607" spans="1:9" x14ac:dyDescent="0.25">
      <c r="A607" s="10"/>
      <c r="B607" s="126"/>
      <c r="C607" s="126"/>
      <c r="D607" s="126"/>
      <c r="E607" s="126"/>
      <c r="F607" s="126"/>
      <c r="G607" s="126"/>
      <c r="H607" s="126"/>
      <c r="I607" s="127"/>
    </row>
    <row r="608" spans="1:9" x14ac:dyDescent="0.25">
      <c r="A608" s="10"/>
      <c r="B608" s="126"/>
      <c r="C608" s="126"/>
      <c r="D608" s="126"/>
      <c r="E608" s="126"/>
      <c r="F608" s="126"/>
      <c r="G608" s="126"/>
      <c r="H608" s="126"/>
      <c r="I608" s="127"/>
    </row>
    <row r="609" spans="1:9" x14ac:dyDescent="0.25">
      <c r="A609" s="10"/>
      <c r="I609" s="12"/>
    </row>
    <row r="610" spans="1:9" x14ac:dyDescent="0.25">
      <c r="A610" s="10"/>
      <c r="I610" s="12"/>
    </row>
    <row r="611" spans="1:9" ht="15.75" thickBot="1" x14ac:dyDescent="0.3">
      <c r="A611" s="10"/>
      <c r="I611" s="12"/>
    </row>
    <row r="612" spans="1:9" ht="15.75" thickBot="1" x14ac:dyDescent="0.3">
      <c r="A612" s="242" t="s">
        <v>219</v>
      </c>
      <c r="B612" s="243"/>
      <c r="C612" s="243"/>
      <c r="D612" s="243"/>
      <c r="E612" s="243"/>
      <c r="F612" s="243"/>
      <c r="G612" s="243"/>
      <c r="H612" s="243"/>
      <c r="I612" s="244"/>
    </row>
    <row r="613" spans="1:9" ht="15.75" thickBot="1" x14ac:dyDescent="0.3">
      <c r="A613" s="10"/>
      <c r="I613" s="12"/>
    </row>
    <row r="614" spans="1:9" ht="15.75" customHeight="1" thickBot="1" x14ac:dyDescent="0.3">
      <c r="A614" s="4" t="s">
        <v>220</v>
      </c>
      <c r="B614" s="5" t="s">
        <v>221</v>
      </c>
      <c r="C614" s="6"/>
      <c r="D614" s="6"/>
      <c r="E614" s="6"/>
      <c r="F614" s="6"/>
      <c r="G614" s="6"/>
      <c r="H614" s="6"/>
      <c r="I614" s="7"/>
    </row>
    <row r="615" spans="1:9" x14ac:dyDescent="0.25">
      <c r="A615" s="10"/>
      <c r="B615"/>
      <c r="I615" s="12"/>
    </row>
    <row r="616" spans="1:9" x14ac:dyDescent="0.25">
      <c r="A616" s="10"/>
      <c r="C616" s="128" t="s">
        <v>22</v>
      </c>
      <c r="D616" s="33" t="s">
        <v>222</v>
      </c>
      <c r="E616" s="69" t="s">
        <v>223</v>
      </c>
      <c r="I616" s="12"/>
    </row>
    <row r="617" spans="1:9" x14ac:dyDescent="0.25">
      <c r="A617" s="10"/>
      <c r="C617" s="129">
        <v>1</v>
      </c>
      <c r="D617" s="130">
        <v>608.23</v>
      </c>
      <c r="E617" s="130">
        <v>8.9206309811312394</v>
      </c>
      <c r="I617" s="12"/>
    </row>
    <row r="618" spans="1:9" x14ac:dyDescent="0.25">
      <c r="A618" s="10"/>
      <c r="C618" s="129">
        <v>2</v>
      </c>
      <c r="D618" s="130">
        <v>544.98</v>
      </c>
      <c r="E618" s="130">
        <v>10.855265731130203</v>
      </c>
      <c r="I618" s="12"/>
    </row>
    <row r="619" spans="1:9" x14ac:dyDescent="0.25">
      <c r="A619" s="10"/>
      <c r="C619" s="129">
        <v>3</v>
      </c>
      <c r="D619" s="130">
        <v>515.30999999999995</v>
      </c>
      <c r="E619" s="130">
        <v>10.48665516113067</v>
      </c>
      <c r="I619" s="12"/>
    </row>
    <row r="620" spans="1:9" x14ac:dyDescent="0.25">
      <c r="A620" s="10"/>
      <c r="C620" s="129">
        <v>4</v>
      </c>
      <c r="D620" s="130">
        <v>503.17</v>
      </c>
      <c r="E620" s="130">
        <v>10.863629981130202</v>
      </c>
      <c r="I620" s="12"/>
    </row>
    <row r="621" spans="1:9" x14ac:dyDescent="0.25">
      <c r="A621" s="10"/>
      <c r="C621" s="129">
        <v>5</v>
      </c>
      <c r="D621" s="130">
        <v>507.1</v>
      </c>
      <c r="E621" s="130">
        <v>10.879497091130702</v>
      </c>
      <c r="I621" s="12"/>
    </row>
    <row r="622" spans="1:9" x14ac:dyDescent="0.25">
      <c r="A622" s="10"/>
      <c r="C622" s="129">
        <v>6</v>
      </c>
      <c r="D622" s="130">
        <v>561.17999999999995</v>
      </c>
      <c r="E622" s="130">
        <v>13.510798091130368</v>
      </c>
      <c r="I622" s="12"/>
    </row>
    <row r="623" spans="1:9" x14ac:dyDescent="0.25">
      <c r="A623" s="10"/>
      <c r="C623" s="129">
        <v>7</v>
      </c>
      <c r="D623" s="130">
        <v>689.61</v>
      </c>
      <c r="E623" s="130">
        <v>15.552425091130544</v>
      </c>
      <c r="I623" s="12"/>
    </row>
    <row r="624" spans="1:9" x14ac:dyDescent="0.25">
      <c r="A624" s="10"/>
      <c r="C624" s="129">
        <v>8</v>
      </c>
      <c r="D624" s="130">
        <v>857.12</v>
      </c>
      <c r="E624" s="130">
        <v>19.039514461130238</v>
      </c>
      <c r="I624" s="12"/>
    </row>
    <row r="625" spans="1:9" x14ac:dyDescent="0.25">
      <c r="A625" s="10"/>
      <c r="C625" s="129">
        <v>9</v>
      </c>
      <c r="D625" s="130">
        <v>901.24</v>
      </c>
      <c r="E625" s="130">
        <v>17.187655411131345</v>
      </c>
      <c r="I625" s="12"/>
    </row>
    <row r="626" spans="1:9" x14ac:dyDescent="0.25">
      <c r="A626" s="10"/>
      <c r="C626" s="129">
        <v>10</v>
      </c>
      <c r="D626" s="130">
        <v>874.31</v>
      </c>
      <c r="E626" s="130">
        <v>22.58237513113113</v>
      </c>
      <c r="I626" s="12"/>
    </row>
    <row r="627" spans="1:9" x14ac:dyDescent="0.25">
      <c r="A627" s="10"/>
      <c r="C627" s="129">
        <v>11</v>
      </c>
      <c r="D627" s="130">
        <v>855.65</v>
      </c>
      <c r="E627" s="130">
        <v>26.452122791130478</v>
      </c>
      <c r="I627" s="12"/>
    </row>
    <row r="628" spans="1:9" x14ac:dyDescent="0.25">
      <c r="A628" s="10"/>
      <c r="C628" s="129">
        <v>12</v>
      </c>
      <c r="D628" s="130">
        <v>789.6</v>
      </c>
      <c r="E628" s="130">
        <v>24.721742491130499</v>
      </c>
      <c r="I628" s="12"/>
    </row>
    <row r="629" spans="1:9" x14ac:dyDescent="0.25">
      <c r="A629" s="10"/>
      <c r="C629" s="129">
        <v>13</v>
      </c>
      <c r="D629" s="130">
        <v>916.68</v>
      </c>
      <c r="E629" s="130">
        <v>21.876088241130333</v>
      </c>
      <c r="I629" s="12"/>
    </row>
    <row r="630" spans="1:9" x14ac:dyDescent="0.25">
      <c r="A630" s="10"/>
      <c r="C630" s="129">
        <v>14</v>
      </c>
      <c r="D630" s="130">
        <v>977.49</v>
      </c>
      <c r="E630" s="130">
        <v>18.772293801130218</v>
      </c>
      <c r="I630" s="12"/>
    </row>
    <row r="631" spans="1:9" x14ac:dyDescent="0.25">
      <c r="A631" s="10"/>
      <c r="C631" s="129">
        <v>15</v>
      </c>
      <c r="D631" s="130">
        <v>972.36</v>
      </c>
      <c r="E631" s="130">
        <v>16.645128251130359</v>
      </c>
      <c r="I631" s="12"/>
    </row>
    <row r="632" spans="1:9" x14ac:dyDescent="0.25">
      <c r="A632" s="10"/>
      <c r="C632" s="129">
        <v>16</v>
      </c>
      <c r="D632" s="130">
        <v>839.47</v>
      </c>
      <c r="E632" s="130">
        <v>16.27882176113053</v>
      </c>
      <c r="I632" s="12"/>
    </row>
    <row r="633" spans="1:9" x14ac:dyDescent="0.25">
      <c r="A633" s="10"/>
      <c r="C633" s="129">
        <v>17</v>
      </c>
      <c r="D633" s="130">
        <v>860.07</v>
      </c>
      <c r="E633" s="130">
        <v>22.655495211130074</v>
      </c>
      <c r="I633" s="12"/>
    </row>
    <row r="634" spans="1:9" x14ac:dyDescent="0.25">
      <c r="A634" s="10"/>
      <c r="C634" s="129">
        <v>18</v>
      </c>
      <c r="D634" s="130">
        <v>825.29</v>
      </c>
      <c r="E634" s="130">
        <v>16.205051401129367</v>
      </c>
      <c r="I634" s="12"/>
    </row>
    <row r="635" spans="1:9" x14ac:dyDescent="0.25">
      <c r="A635" s="10"/>
      <c r="C635" s="129">
        <v>19</v>
      </c>
      <c r="D635" s="130">
        <v>922.64</v>
      </c>
      <c r="E635" s="130">
        <v>18.589284531130943</v>
      </c>
      <c r="I635" s="12"/>
    </row>
    <row r="636" spans="1:9" x14ac:dyDescent="0.25">
      <c r="A636" s="10"/>
      <c r="C636" s="129">
        <v>20</v>
      </c>
      <c r="D636" s="130">
        <v>965.24</v>
      </c>
      <c r="E636" s="130">
        <v>22.099769751129998</v>
      </c>
      <c r="I636" s="12"/>
    </row>
    <row r="637" spans="1:9" x14ac:dyDescent="0.25">
      <c r="A637" s="10"/>
      <c r="C637" s="129">
        <v>21</v>
      </c>
      <c r="D637" s="130">
        <v>1038.82</v>
      </c>
      <c r="E637" s="130">
        <v>22.120004501130097</v>
      </c>
      <c r="I637" s="12"/>
    </row>
    <row r="638" spans="1:9" x14ac:dyDescent="0.25">
      <c r="A638" s="10"/>
      <c r="C638" s="129">
        <v>22</v>
      </c>
      <c r="D638" s="130">
        <v>920.65</v>
      </c>
      <c r="E638" s="130">
        <v>21.488837821130574</v>
      </c>
      <c r="I638" s="12"/>
    </row>
    <row r="639" spans="1:9" x14ac:dyDescent="0.25">
      <c r="A639" s="10"/>
      <c r="C639" s="129">
        <v>23</v>
      </c>
      <c r="D639" s="130">
        <v>802.82</v>
      </c>
      <c r="E639" s="130">
        <v>18.010132971130815</v>
      </c>
      <c r="I639" s="12"/>
    </row>
    <row r="640" spans="1:9" x14ac:dyDescent="0.25">
      <c r="A640" s="10"/>
      <c r="C640" s="129">
        <v>24</v>
      </c>
      <c r="D640" s="130">
        <v>659.78</v>
      </c>
      <c r="E640" s="130">
        <v>13.112947161130705</v>
      </c>
      <c r="I640" s="12"/>
    </row>
    <row r="641" spans="1:9" x14ac:dyDescent="0.25">
      <c r="A641" s="10"/>
      <c r="C641" s="129">
        <v>25</v>
      </c>
      <c r="D641" s="130">
        <v>594.42999999999995</v>
      </c>
      <c r="E641" s="130">
        <v>11.424222911130755</v>
      </c>
      <c r="I641" s="12"/>
    </row>
    <row r="642" spans="1:9" x14ac:dyDescent="0.25">
      <c r="A642" s="10"/>
      <c r="C642" s="129">
        <v>26</v>
      </c>
      <c r="D642" s="130">
        <v>521.32000000000005</v>
      </c>
      <c r="E642" s="130">
        <v>13.266963811130495</v>
      </c>
      <c r="I642" s="12"/>
    </row>
    <row r="643" spans="1:9" x14ac:dyDescent="0.25">
      <c r="A643" s="10"/>
      <c r="C643" s="129">
        <v>27</v>
      </c>
      <c r="D643" s="130">
        <v>501.51</v>
      </c>
      <c r="E643" s="130">
        <v>12.114346201130616</v>
      </c>
      <c r="I643" s="12"/>
    </row>
    <row r="644" spans="1:9" x14ac:dyDescent="0.25">
      <c r="A644" s="10"/>
      <c r="C644" s="129">
        <v>28</v>
      </c>
      <c r="D644" s="130">
        <v>484.28</v>
      </c>
      <c r="E644" s="130">
        <v>11.827632901130414</v>
      </c>
      <c r="I644" s="12"/>
    </row>
    <row r="645" spans="1:9" x14ac:dyDescent="0.25">
      <c r="A645" s="10"/>
      <c r="C645" s="129">
        <v>29</v>
      </c>
      <c r="D645" s="130">
        <v>488.54</v>
      </c>
      <c r="E645" s="130">
        <v>12.308475351130255</v>
      </c>
      <c r="I645" s="12"/>
    </row>
    <row r="646" spans="1:9" x14ac:dyDescent="0.25">
      <c r="A646" s="10"/>
      <c r="C646" s="129">
        <v>30</v>
      </c>
      <c r="D646" s="130">
        <v>539.29</v>
      </c>
      <c r="E646" s="130">
        <v>11.596658371130957</v>
      </c>
      <c r="I646" s="12"/>
    </row>
    <row r="647" spans="1:9" x14ac:dyDescent="0.25">
      <c r="A647" s="10"/>
      <c r="C647" s="129">
        <v>31</v>
      </c>
      <c r="D647" s="130">
        <v>648.54999999999995</v>
      </c>
      <c r="E647" s="130">
        <v>16.770397991130721</v>
      </c>
      <c r="I647" s="12"/>
    </row>
    <row r="648" spans="1:9" x14ac:dyDescent="0.25">
      <c r="A648" s="10"/>
      <c r="C648" s="129">
        <v>32</v>
      </c>
      <c r="D648" s="130">
        <v>809.7</v>
      </c>
      <c r="E648" s="130">
        <v>16.681552371130238</v>
      </c>
      <c r="I648" s="12"/>
    </row>
    <row r="649" spans="1:9" x14ac:dyDescent="0.25">
      <c r="A649" s="10"/>
      <c r="C649" s="129">
        <v>33</v>
      </c>
      <c r="D649" s="130">
        <v>868.47</v>
      </c>
      <c r="E649" s="130">
        <v>24.629459621130081</v>
      </c>
      <c r="I649" s="12"/>
    </row>
    <row r="650" spans="1:9" x14ac:dyDescent="0.25">
      <c r="A650" s="10"/>
      <c r="C650" s="129">
        <v>34</v>
      </c>
      <c r="D650" s="130">
        <v>764.35</v>
      </c>
      <c r="E650" s="130">
        <v>28.37402619113027</v>
      </c>
      <c r="I650" s="12"/>
    </row>
    <row r="651" spans="1:9" x14ac:dyDescent="0.25">
      <c r="A651" s="10"/>
      <c r="C651" s="129">
        <v>35</v>
      </c>
      <c r="D651" s="130">
        <v>753.44</v>
      </c>
      <c r="E651" s="130">
        <v>34.040892001130487</v>
      </c>
      <c r="I651" s="12"/>
    </row>
    <row r="652" spans="1:9" x14ac:dyDescent="0.25">
      <c r="A652" s="10"/>
      <c r="C652" s="129">
        <v>36</v>
      </c>
      <c r="D652" s="130">
        <v>709.07</v>
      </c>
      <c r="E652" s="130">
        <v>26.402511791130564</v>
      </c>
      <c r="I652" s="12"/>
    </row>
    <row r="653" spans="1:9" x14ac:dyDescent="0.25">
      <c r="A653" s="10"/>
      <c r="C653" s="129">
        <v>37</v>
      </c>
      <c r="D653" s="130">
        <v>677.7</v>
      </c>
      <c r="E653" s="130">
        <v>20.296122131130346</v>
      </c>
      <c r="I653" s="12"/>
    </row>
    <row r="654" spans="1:9" x14ac:dyDescent="0.25">
      <c r="A654" s="10"/>
      <c r="C654" s="129">
        <v>38</v>
      </c>
      <c r="D654" s="130">
        <v>700.12</v>
      </c>
      <c r="E654" s="130">
        <v>18.763875841130584</v>
      </c>
      <c r="I654" s="12"/>
    </row>
    <row r="655" spans="1:9" x14ac:dyDescent="0.25">
      <c r="A655" s="10"/>
      <c r="C655" s="129">
        <v>39</v>
      </c>
      <c r="D655" s="130">
        <v>715.12</v>
      </c>
      <c r="E655" s="130">
        <v>18.717615641131033</v>
      </c>
      <c r="I655" s="12"/>
    </row>
    <row r="656" spans="1:9" x14ac:dyDescent="0.25">
      <c r="A656" s="10"/>
      <c r="C656" s="129">
        <v>40</v>
      </c>
      <c r="D656" s="130">
        <v>813.79</v>
      </c>
      <c r="E656" s="130">
        <v>16.745350981130969</v>
      </c>
      <c r="I656" s="12"/>
    </row>
    <row r="657" spans="1:9" x14ac:dyDescent="0.25">
      <c r="A657" s="10"/>
      <c r="C657" s="129">
        <v>41</v>
      </c>
      <c r="D657" s="130">
        <v>837.34</v>
      </c>
      <c r="E657" s="130">
        <v>21.218626431130815</v>
      </c>
      <c r="I657" s="12"/>
    </row>
    <row r="658" spans="1:9" x14ac:dyDescent="0.25">
      <c r="A658" s="10"/>
      <c r="C658" s="129">
        <v>42</v>
      </c>
      <c r="D658" s="130">
        <v>863.74</v>
      </c>
      <c r="E658" s="130">
        <v>15.928180551130481</v>
      </c>
      <c r="I658" s="12"/>
    </row>
    <row r="659" spans="1:9" x14ac:dyDescent="0.25">
      <c r="A659" s="10"/>
      <c r="C659" s="129">
        <v>43</v>
      </c>
      <c r="D659" s="130">
        <v>931.62</v>
      </c>
      <c r="E659" s="130">
        <v>17.794605661130845</v>
      </c>
      <c r="I659" s="12"/>
    </row>
    <row r="660" spans="1:9" x14ac:dyDescent="0.25">
      <c r="A660" s="10"/>
      <c r="C660" s="129">
        <v>44</v>
      </c>
      <c r="D660" s="130">
        <v>1019.43</v>
      </c>
      <c r="E660" s="130">
        <v>20.605137241130251</v>
      </c>
      <c r="I660" s="12"/>
    </row>
    <row r="661" spans="1:9" x14ac:dyDescent="0.25">
      <c r="A661" s="10"/>
      <c r="C661" s="129">
        <v>45</v>
      </c>
      <c r="D661" s="130">
        <v>1059.32</v>
      </c>
      <c r="E661" s="130">
        <v>24.270384911131032</v>
      </c>
      <c r="I661" s="12"/>
    </row>
    <row r="662" spans="1:9" x14ac:dyDescent="0.25">
      <c r="A662" s="10"/>
      <c r="C662" s="129">
        <v>46</v>
      </c>
      <c r="D662" s="130">
        <v>985.69</v>
      </c>
      <c r="E662" s="130">
        <v>25.21310645113067</v>
      </c>
      <c r="I662" s="12"/>
    </row>
    <row r="663" spans="1:9" x14ac:dyDescent="0.25">
      <c r="A663" s="10"/>
      <c r="C663" s="129">
        <v>47</v>
      </c>
      <c r="D663" s="130">
        <v>886.71</v>
      </c>
      <c r="E663" s="130">
        <v>21.009400331130564</v>
      </c>
      <c r="I663" s="12"/>
    </row>
    <row r="664" spans="1:9" x14ac:dyDescent="0.25">
      <c r="A664" s="10"/>
      <c r="C664" s="129">
        <v>48</v>
      </c>
      <c r="D664" s="130">
        <v>754.58</v>
      </c>
      <c r="E664" s="130">
        <v>17.539428031130456</v>
      </c>
      <c r="I664" s="12"/>
    </row>
    <row r="665" spans="1:9" x14ac:dyDescent="0.25">
      <c r="A665" s="10"/>
      <c r="C665" s="129">
        <v>49</v>
      </c>
      <c r="D665" s="130">
        <v>666.61</v>
      </c>
      <c r="E665" s="130">
        <v>20.195917581130516</v>
      </c>
      <c r="I665" s="12"/>
    </row>
    <row r="666" spans="1:9" x14ac:dyDescent="0.25">
      <c r="A666" s="10"/>
      <c r="C666" s="129">
        <v>50</v>
      </c>
      <c r="D666" s="130">
        <v>586.91</v>
      </c>
      <c r="E666" s="130">
        <v>19.032079871130691</v>
      </c>
      <c r="I666" s="12"/>
    </row>
    <row r="667" spans="1:9" x14ac:dyDescent="0.25">
      <c r="A667" s="10"/>
      <c r="C667" s="129">
        <v>51</v>
      </c>
      <c r="D667" s="130">
        <v>550.54</v>
      </c>
      <c r="E667" s="130">
        <v>16.196379621130291</v>
      </c>
      <c r="I667" s="12"/>
    </row>
    <row r="668" spans="1:9" x14ac:dyDescent="0.25">
      <c r="A668" s="10"/>
      <c r="C668" s="129">
        <v>52</v>
      </c>
      <c r="D668" s="130">
        <v>550.73</v>
      </c>
      <c r="E668" s="130">
        <v>17.675394881130501</v>
      </c>
      <c r="I668" s="12"/>
    </row>
    <row r="669" spans="1:9" x14ac:dyDescent="0.25">
      <c r="A669" s="10"/>
      <c r="C669" s="129">
        <v>53</v>
      </c>
      <c r="D669" s="130">
        <v>543.58000000000004</v>
      </c>
      <c r="E669" s="130">
        <v>19.123959631130901</v>
      </c>
      <c r="I669" s="12"/>
    </row>
    <row r="670" spans="1:9" x14ac:dyDescent="0.25">
      <c r="A670" s="10"/>
      <c r="C670" s="129">
        <v>54</v>
      </c>
      <c r="D670" s="130">
        <v>602.84</v>
      </c>
      <c r="E670" s="130">
        <v>21.616674631130422</v>
      </c>
      <c r="I670" s="12"/>
    </row>
    <row r="671" spans="1:9" x14ac:dyDescent="0.25">
      <c r="A671" s="10"/>
      <c r="C671" s="129">
        <v>55</v>
      </c>
      <c r="D671" s="130">
        <v>741.72</v>
      </c>
      <c r="E671" s="130">
        <v>20.92593833113051</v>
      </c>
      <c r="I671" s="12"/>
    </row>
    <row r="672" spans="1:9" x14ac:dyDescent="0.25">
      <c r="A672" s="10"/>
      <c r="C672" s="129">
        <v>56</v>
      </c>
      <c r="D672" s="130">
        <v>904.18</v>
      </c>
      <c r="E672" s="130">
        <v>14.78686048113093</v>
      </c>
      <c r="I672" s="12"/>
    </row>
    <row r="673" spans="1:9" x14ac:dyDescent="0.25">
      <c r="A673" s="10"/>
      <c r="C673" s="129">
        <v>57</v>
      </c>
      <c r="D673" s="130">
        <v>952.12</v>
      </c>
      <c r="E673" s="130">
        <v>13.894586751129964</v>
      </c>
      <c r="I673" s="12"/>
    </row>
    <row r="674" spans="1:9" x14ac:dyDescent="0.25">
      <c r="A674" s="10"/>
      <c r="C674" s="129">
        <v>58</v>
      </c>
      <c r="D674" s="130">
        <v>888.2</v>
      </c>
      <c r="E674" s="130">
        <v>15.976731461130385</v>
      </c>
      <c r="I674" s="12"/>
    </row>
    <row r="675" spans="1:9" x14ac:dyDescent="0.25">
      <c r="A675" s="10"/>
      <c r="C675" s="129">
        <v>59</v>
      </c>
      <c r="D675" s="130">
        <v>776.94</v>
      </c>
      <c r="E675" s="130">
        <v>16.725786501130415</v>
      </c>
      <c r="I675" s="12"/>
    </row>
    <row r="676" spans="1:9" x14ac:dyDescent="0.25">
      <c r="A676" s="10"/>
      <c r="C676" s="129">
        <v>60</v>
      </c>
      <c r="D676" s="130">
        <v>781.91</v>
      </c>
      <c r="E676" s="130">
        <v>19.31352616113054</v>
      </c>
      <c r="I676" s="12"/>
    </row>
    <row r="677" spans="1:9" x14ac:dyDescent="0.25">
      <c r="A677" s="10"/>
      <c r="C677" s="129">
        <v>61</v>
      </c>
      <c r="D677" s="130">
        <v>780.87</v>
      </c>
      <c r="E677" s="130">
        <v>20.846052031130512</v>
      </c>
      <c r="I677" s="12"/>
    </row>
    <row r="678" spans="1:9" x14ac:dyDescent="0.25">
      <c r="A678" s="10"/>
      <c r="C678" s="129">
        <v>62</v>
      </c>
      <c r="D678" s="130">
        <v>781.94</v>
      </c>
      <c r="E678" s="130">
        <v>24.01791343113041</v>
      </c>
      <c r="I678" s="12"/>
    </row>
    <row r="679" spans="1:9" x14ac:dyDescent="0.25">
      <c r="A679" s="10"/>
      <c r="C679" s="129">
        <v>63</v>
      </c>
      <c r="D679" s="130">
        <v>780.89</v>
      </c>
      <c r="E679" s="130">
        <v>22.087313701130597</v>
      </c>
      <c r="I679" s="12"/>
    </row>
    <row r="680" spans="1:9" x14ac:dyDescent="0.25">
      <c r="A680" s="10"/>
      <c r="C680" s="129">
        <v>64</v>
      </c>
      <c r="D680" s="130">
        <v>773.47</v>
      </c>
      <c r="E680" s="130">
        <v>21.032268111130634</v>
      </c>
      <c r="I680" s="12"/>
    </row>
    <row r="681" spans="1:9" x14ac:dyDescent="0.25">
      <c r="A681" s="10"/>
      <c r="C681" s="129">
        <v>65</v>
      </c>
      <c r="D681" s="130">
        <v>774.8</v>
      </c>
      <c r="E681" s="130">
        <v>17.181893441130114</v>
      </c>
      <c r="I681" s="12"/>
    </row>
    <row r="682" spans="1:9" x14ac:dyDescent="0.25">
      <c r="A682" s="10"/>
      <c r="C682" s="129">
        <v>66</v>
      </c>
      <c r="D682" s="130">
        <v>852.82</v>
      </c>
      <c r="E682" s="130">
        <v>18.827906561130476</v>
      </c>
      <c r="I682" s="12"/>
    </row>
    <row r="683" spans="1:9" x14ac:dyDescent="0.25">
      <c r="A683" s="10"/>
      <c r="C683" s="129">
        <v>67</v>
      </c>
      <c r="D683" s="130">
        <v>940.32</v>
      </c>
      <c r="E683" s="130">
        <v>19.041613481130298</v>
      </c>
      <c r="I683" s="12"/>
    </row>
    <row r="684" spans="1:9" x14ac:dyDescent="0.25">
      <c r="A684" s="10"/>
      <c r="C684" s="129">
        <v>68</v>
      </c>
      <c r="D684" s="130">
        <v>1061.58</v>
      </c>
      <c r="E684" s="130">
        <v>22.39104707113097</v>
      </c>
      <c r="I684" s="12"/>
    </row>
    <row r="685" spans="1:9" x14ac:dyDescent="0.25">
      <c r="A685" s="10"/>
      <c r="C685" s="129">
        <v>69</v>
      </c>
      <c r="D685" s="130">
        <v>1132.47</v>
      </c>
      <c r="E685" s="130">
        <v>25.81369220112947</v>
      </c>
      <c r="I685" s="12"/>
    </row>
    <row r="686" spans="1:9" x14ac:dyDescent="0.25">
      <c r="A686" s="10"/>
      <c r="C686" s="129">
        <v>70</v>
      </c>
      <c r="D686" s="130">
        <v>1056.2</v>
      </c>
      <c r="E686" s="130">
        <v>26.39648568113148</v>
      </c>
      <c r="I686" s="12"/>
    </row>
    <row r="687" spans="1:9" x14ac:dyDescent="0.25">
      <c r="A687" s="10"/>
      <c r="C687" s="129">
        <v>71</v>
      </c>
      <c r="D687" s="130">
        <v>928.43</v>
      </c>
      <c r="E687" s="130">
        <v>21.519453831130704</v>
      </c>
      <c r="I687" s="12"/>
    </row>
    <row r="688" spans="1:9" x14ac:dyDescent="0.25">
      <c r="A688" s="10"/>
      <c r="C688" s="129">
        <v>72</v>
      </c>
      <c r="D688" s="130">
        <v>795.46</v>
      </c>
      <c r="E688" s="130">
        <v>20.194023231129904</v>
      </c>
      <c r="I688" s="12"/>
    </row>
    <row r="689" spans="1:9" x14ac:dyDescent="0.25">
      <c r="A689" s="10"/>
      <c r="C689" s="129">
        <v>73</v>
      </c>
      <c r="D689" s="130">
        <v>652.29</v>
      </c>
      <c r="E689" s="130">
        <v>13.532435141130122</v>
      </c>
      <c r="I689" s="12"/>
    </row>
    <row r="690" spans="1:9" x14ac:dyDescent="0.25">
      <c r="A690" s="10"/>
      <c r="C690" s="129">
        <v>74</v>
      </c>
      <c r="D690" s="130">
        <v>580.37</v>
      </c>
      <c r="E690" s="130">
        <v>12.665779881130788</v>
      </c>
      <c r="I690" s="12"/>
    </row>
    <row r="691" spans="1:9" x14ac:dyDescent="0.25">
      <c r="A691" s="10"/>
      <c r="C691" s="129">
        <v>75</v>
      </c>
      <c r="D691" s="130">
        <v>556.85</v>
      </c>
      <c r="E691" s="130">
        <v>11.542544681130607</v>
      </c>
      <c r="I691" s="12"/>
    </row>
    <row r="692" spans="1:9" ht="17.25" customHeight="1" x14ac:dyDescent="0.25">
      <c r="A692" s="10"/>
      <c r="C692" s="129">
        <v>76</v>
      </c>
      <c r="D692" s="130">
        <v>542.29</v>
      </c>
      <c r="E692" s="130">
        <v>11.127356881130481</v>
      </c>
      <c r="I692" s="12"/>
    </row>
    <row r="693" spans="1:9" ht="16.5" customHeight="1" x14ac:dyDescent="0.25">
      <c r="A693" s="10"/>
      <c r="C693" s="129">
        <v>77</v>
      </c>
      <c r="D693" s="130">
        <v>550.08000000000004</v>
      </c>
      <c r="E693" s="130">
        <v>10.86583543113079</v>
      </c>
      <c r="I693" s="12"/>
    </row>
    <row r="694" spans="1:9" x14ac:dyDescent="0.25">
      <c r="A694" s="10"/>
      <c r="C694" s="129">
        <v>78</v>
      </c>
      <c r="D694" s="130">
        <v>607.23</v>
      </c>
      <c r="E694" s="130">
        <v>11.099781811130356</v>
      </c>
      <c r="I694" s="12"/>
    </row>
    <row r="695" spans="1:9" x14ac:dyDescent="0.25">
      <c r="A695" s="10"/>
      <c r="C695" s="129">
        <v>79</v>
      </c>
      <c r="D695" s="130">
        <v>747.31</v>
      </c>
      <c r="E695" s="130">
        <v>13.315183691130528</v>
      </c>
      <c r="I695" s="12"/>
    </row>
    <row r="696" spans="1:9" x14ac:dyDescent="0.25">
      <c r="A696" s="10"/>
      <c r="C696" s="129">
        <v>80</v>
      </c>
      <c r="D696" s="130">
        <v>915.96</v>
      </c>
      <c r="E696" s="130">
        <v>16.63126272113027</v>
      </c>
      <c r="I696" s="12"/>
    </row>
    <row r="697" spans="1:9" x14ac:dyDescent="0.25">
      <c r="A697" s="10"/>
      <c r="C697" s="129">
        <v>81</v>
      </c>
      <c r="D697" s="130">
        <v>944.8</v>
      </c>
      <c r="E697" s="130">
        <v>16.290382611130326</v>
      </c>
      <c r="I697" s="12"/>
    </row>
    <row r="698" spans="1:9" x14ac:dyDescent="0.25">
      <c r="A698" s="10"/>
      <c r="C698" s="129">
        <v>82</v>
      </c>
      <c r="D698" s="130">
        <v>887.31</v>
      </c>
      <c r="E698" s="130">
        <v>19.4243175311301</v>
      </c>
      <c r="I698" s="12"/>
    </row>
    <row r="699" spans="1:9" x14ac:dyDescent="0.25">
      <c r="A699" s="10"/>
      <c r="C699" s="129">
        <v>83</v>
      </c>
      <c r="D699" s="130">
        <v>804.56</v>
      </c>
      <c r="E699" s="130">
        <v>16.290521551131405</v>
      </c>
      <c r="I699" s="12"/>
    </row>
    <row r="700" spans="1:9" x14ac:dyDescent="0.25">
      <c r="A700" s="10"/>
      <c r="C700" s="129">
        <v>84</v>
      </c>
      <c r="D700" s="130">
        <v>824.05</v>
      </c>
      <c r="E700" s="130">
        <v>14.85317629113058</v>
      </c>
      <c r="I700" s="12"/>
    </row>
    <row r="701" spans="1:9" x14ac:dyDescent="0.25">
      <c r="A701" s="10"/>
      <c r="C701" s="129">
        <v>85</v>
      </c>
      <c r="D701" s="130">
        <v>830.96</v>
      </c>
      <c r="E701" s="130">
        <v>14.760535471130652</v>
      </c>
      <c r="I701" s="12"/>
    </row>
    <row r="702" spans="1:9" x14ac:dyDescent="0.25">
      <c r="A702" s="10"/>
      <c r="C702" s="129">
        <v>86</v>
      </c>
      <c r="D702" s="130">
        <v>858.72</v>
      </c>
      <c r="E702" s="130">
        <v>21.327922761130367</v>
      </c>
      <c r="I702" s="12"/>
    </row>
    <row r="703" spans="1:9" x14ac:dyDescent="0.25">
      <c r="A703" s="10"/>
      <c r="C703" s="129">
        <v>87</v>
      </c>
      <c r="D703" s="130">
        <v>855.81</v>
      </c>
      <c r="E703" s="130">
        <v>21.96102417113002</v>
      </c>
      <c r="I703" s="12"/>
    </row>
    <row r="704" spans="1:9" x14ac:dyDescent="0.25">
      <c r="A704" s="10"/>
      <c r="C704" s="129">
        <v>88</v>
      </c>
      <c r="D704" s="130">
        <v>794.38</v>
      </c>
      <c r="E704" s="130">
        <v>20.578696861130311</v>
      </c>
      <c r="I704" s="12"/>
    </row>
    <row r="705" spans="1:9" x14ac:dyDescent="0.25">
      <c r="A705" s="10"/>
      <c r="C705" s="129">
        <v>89</v>
      </c>
      <c r="D705" s="130">
        <v>790.41</v>
      </c>
      <c r="E705" s="130">
        <v>20.923528361130593</v>
      </c>
      <c r="I705" s="12"/>
    </row>
    <row r="706" spans="1:9" x14ac:dyDescent="0.25">
      <c r="A706" s="10"/>
      <c r="C706" s="129">
        <v>90</v>
      </c>
      <c r="D706" s="130">
        <v>857.93</v>
      </c>
      <c r="E706" s="130">
        <v>15.661418961130039</v>
      </c>
      <c r="I706" s="12"/>
    </row>
    <row r="707" spans="1:9" x14ac:dyDescent="0.25">
      <c r="A707" s="10"/>
      <c r="C707" s="129">
        <v>91</v>
      </c>
      <c r="D707" s="130">
        <v>939.1</v>
      </c>
      <c r="E707" s="130">
        <v>21.408731841129566</v>
      </c>
      <c r="I707" s="12"/>
    </row>
    <row r="708" spans="1:9" x14ac:dyDescent="0.25">
      <c r="A708" s="10"/>
      <c r="C708" s="129">
        <v>92</v>
      </c>
      <c r="D708" s="130">
        <v>1072.92</v>
      </c>
      <c r="E708" s="130">
        <v>23.033113111130888</v>
      </c>
      <c r="I708" s="12"/>
    </row>
    <row r="709" spans="1:9" x14ac:dyDescent="0.25">
      <c r="A709" s="10"/>
      <c r="C709" s="129">
        <v>93</v>
      </c>
      <c r="D709" s="130">
        <v>1164.52</v>
      </c>
      <c r="E709" s="130">
        <v>21.906507611130564</v>
      </c>
      <c r="I709" s="12"/>
    </row>
    <row r="710" spans="1:9" x14ac:dyDescent="0.25">
      <c r="A710" s="10"/>
      <c r="C710" s="129">
        <v>94</v>
      </c>
      <c r="D710" s="130">
        <v>1106.45</v>
      </c>
      <c r="E710" s="130">
        <v>21.641610721131201</v>
      </c>
      <c r="I710" s="12"/>
    </row>
    <row r="711" spans="1:9" x14ac:dyDescent="0.25">
      <c r="A711" s="10"/>
      <c r="C711" s="129">
        <v>95</v>
      </c>
      <c r="D711" s="130">
        <v>956.89</v>
      </c>
      <c r="E711" s="130">
        <v>19.264671991130626</v>
      </c>
      <c r="I711" s="12"/>
    </row>
    <row r="712" spans="1:9" x14ac:dyDescent="0.25">
      <c r="A712" s="10"/>
      <c r="C712" s="129">
        <v>96</v>
      </c>
      <c r="D712" s="130">
        <v>796.33</v>
      </c>
      <c r="E712" s="130">
        <v>20.320968201130427</v>
      </c>
      <c r="I712" s="12"/>
    </row>
    <row r="713" spans="1:9" x14ac:dyDescent="0.25">
      <c r="A713" s="10"/>
      <c r="C713" s="129">
        <v>97</v>
      </c>
      <c r="D713" s="130">
        <v>672.34</v>
      </c>
      <c r="E713" s="130">
        <v>18.166416961130381</v>
      </c>
      <c r="I713" s="12"/>
    </row>
    <row r="714" spans="1:9" x14ac:dyDescent="0.25">
      <c r="A714" s="10"/>
      <c r="C714" s="129">
        <v>98</v>
      </c>
      <c r="D714" s="130">
        <v>605.95000000000005</v>
      </c>
      <c r="E714" s="130">
        <v>27.057493271130397</v>
      </c>
      <c r="I714" s="12"/>
    </row>
    <row r="715" spans="1:9" x14ac:dyDescent="0.25">
      <c r="A715" s="10"/>
      <c r="C715" s="129">
        <v>99</v>
      </c>
      <c r="D715" s="130">
        <v>570.87</v>
      </c>
      <c r="E715" s="130">
        <v>25.936835641130074</v>
      </c>
      <c r="I715" s="12"/>
    </row>
    <row r="716" spans="1:9" x14ac:dyDescent="0.25">
      <c r="A716" s="10"/>
      <c r="C716" s="129">
        <v>100</v>
      </c>
      <c r="D716" s="130">
        <v>555.82000000000005</v>
      </c>
      <c r="E716" s="130">
        <v>25.519273931130101</v>
      </c>
      <c r="I716" s="12"/>
    </row>
    <row r="717" spans="1:9" x14ac:dyDescent="0.25">
      <c r="A717" s="10"/>
      <c r="C717" s="129">
        <v>101</v>
      </c>
      <c r="D717" s="130">
        <v>560.94000000000005</v>
      </c>
      <c r="E717" s="130">
        <v>27.958602141130541</v>
      </c>
      <c r="I717" s="12"/>
    </row>
    <row r="718" spans="1:9" x14ac:dyDescent="0.25">
      <c r="A718" s="10"/>
      <c r="C718" s="129">
        <v>102</v>
      </c>
      <c r="D718" s="130">
        <v>620.19000000000005</v>
      </c>
      <c r="E718" s="130">
        <v>26.240733771130863</v>
      </c>
      <c r="I718" s="12"/>
    </row>
    <row r="719" spans="1:9" x14ac:dyDescent="0.25">
      <c r="A719" s="10"/>
      <c r="C719" s="129">
        <v>103</v>
      </c>
      <c r="D719" s="130">
        <v>706.14</v>
      </c>
      <c r="E719" s="130">
        <v>23.961287391130782</v>
      </c>
      <c r="I719" s="12"/>
    </row>
    <row r="720" spans="1:9" x14ac:dyDescent="0.25">
      <c r="A720" s="10"/>
      <c r="C720" s="129">
        <v>104</v>
      </c>
      <c r="D720" s="130">
        <v>825.42</v>
      </c>
      <c r="E720" s="130">
        <v>22.355585081129902</v>
      </c>
      <c r="I720" s="12"/>
    </row>
    <row r="721" spans="1:9" x14ac:dyDescent="0.25">
      <c r="A721" s="10"/>
      <c r="C721" s="129">
        <v>105</v>
      </c>
      <c r="D721" s="130">
        <v>889.77</v>
      </c>
      <c r="E721" s="130">
        <v>20.298156801130517</v>
      </c>
      <c r="I721" s="12"/>
    </row>
    <row r="722" spans="1:9" x14ac:dyDescent="0.25">
      <c r="A722" s="10"/>
      <c r="C722" s="129">
        <v>106</v>
      </c>
      <c r="D722" s="130">
        <v>890.22</v>
      </c>
      <c r="E722" s="130">
        <v>22.683597061129831</v>
      </c>
      <c r="I722" s="12"/>
    </row>
    <row r="723" spans="1:9" x14ac:dyDescent="0.25">
      <c r="A723" s="10"/>
      <c r="C723" s="129">
        <v>107</v>
      </c>
      <c r="D723" s="130">
        <v>846.02</v>
      </c>
      <c r="E723" s="130">
        <v>22.901904751130132</v>
      </c>
      <c r="I723" s="12"/>
    </row>
    <row r="724" spans="1:9" x14ac:dyDescent="0.25">
      <c r="A724" s="10"/>
      <c r="C724" s="129">
        <v>108</v>
      </c>
      <c r="D724" s="130">
        <v>827.75</v>
      </c>
      <c r="E724" s="130">
        <v>21.595971661130989</v>
      </c>
      <c r="I724" s="12"/>
    </row>
    <row r="725" spans="1:9" x14ac:dyDescent="0.25">
      <c r="A725" s="10"/>
      <c r="C725" s="129">
        <v>109</v>
      </c>
      <c r="D725" s="130">
        <v>803.47</v>
      </c>
      <c r="E725" s="130">
        <v>22.062688321130963</v>
      </c>
      <c r="I725" s="12"/>
    </row>
    <row r="726" spans="1:9" x14ac:dyDescent="0.25">
      <c r="A726" s="10"/>
      <c r="C726" s="129">
        <v>110</v>
      </c>
      <c r="D726" s="130">
        <v>797.17</v>
      </c>
      <c r="E726" s="130">
        <v>18.413906011130848</v>
      </c>
      <c r="I726" s="12"/>
    </row>
    <row r="727" spans="1:9" x14ac:dyDescent="0.25">
      <c r="A727" s="10"/>
      <c r="C727" s="129">
        <v>111</v>
      </c>
      <c r="D727" s="130">
        <v>780.01</v>
      </c>
      <c r="E727" s="130">
        <v>18.546337081130105</v>
      </c>
      <c r="I727" s="12"/>
    </row>
    <row r="728" spans="1:9" x14ac:dyDescent="0.25">
      <c r="A728" s="10"/>
      <c r="C728" s="129">
        <v>112</v>
      </c>
      <c r="D728" s="130">
        <v>779.28</v>
      </c>
      <c r="E728" s="130">
        <v>13.779807121130489</v>
      </c>
      <c r="I728" s="12"/>
    </row>
    <row r="729" spans="1:9" x14ac:dyDescent="0.25">
      <c r="A729" s="10"/>
      <c r="C729" s="129">
        <v>113</v>
      </c>
      <c r="D729" s="130">
        <v>760.73</v>
      </c>
      <c r="E729" s="130">
        <v>12.932189521130795</v>
      </c>
      <c r="I729" s="12"/>
    </row>
    <row r="730" spans="1:9" x14ac:dyDescent="0.25">
      <c r="A730" s="10"/>
      <c r="C730" s="129">
        <v>114</v>
      </c>
      <c r="D730" s="130">
        <v>815.17</v>
      </c>
      <c r="E730" s="130">
        <v>19.268057131131172</v>
      </c>
      <c r="I730" s="12"/>
    </row>
    <row r="731" spans="1:9" x14ac:dyDescent="0.25">
      <c r="A731" s="10"/>
      <c r="C731" s="129">
        <v>115</v>
      </c>
      <c r="D731" s="130">
        <v>889.85</v>
      </c>
      <c r="E731" s="130">
        <v>25.277141661130145</v>
      </c>
      <c r="I731" s="12"/>
    </row>
    <row r="732" spans="1:9" x14ac:dyDescent="0.25">
      <c r="A732" s="10"/>
      <c r="C732" s="129">
        <v>116</v>
      </c>
      <c r="D732" s="130">
        <v>979.42</v>
      </c>
      <c r="E732" s="130">
        <v>23.251327141129195</v>
      </c>
      <c r="I732" s="12"/>
    </row>
    <row r="733" spans="1:9" x14ac:dyDescent="0.25">
      <c r="A733" s="10"/>
      <c r="C733" s="129">
        <v>117</v>
      </c>
      <c r="D733" s="130">
        <v>1039.55</v>
      </c>
      <c r="E733" s="130">
        <v>23.89868443113096</v>
      </c>
      <c r="I733" s="12"/>
    </row>
    <row r="734" spans="1:9" x14ac:dyDescent="0.25">
      <c r="A734" s="10"/>
      <c r="C734" s="129">
        <v>118</v>
      </c>
      <c r="D734" s="130">
        <v>957.46</v>
      </c>
      <c r="E734" s="130">
        <v>24.56524170113039</v>
      </c>
      <c r="I734" s="12"/>
    </row>
    <row r="735" spans="1:9" x14ac:dyDescent="0.25">
      <c r="A735" s="10"/>
      <c r="C735" s="129">
        <v>119</v>
      </c>
      <c r="D735" s="130">
        <v>843.12</v>
      </c>
      <c r="E735" s="130">
        <v>23.5733509611307</v>
      </c>
      <c r="I735" s="12"/>
    </row>
    <row r="736" spans="1:9" x14ac:dyDescent="0.25">
      <c r="A736" s="10"/>
      <c r="C736" s="129">
        <v>120</v>
      </c>
      <c r="D736" s="130">
        <v>703.86</v>
      </c>
      <c r="E736" s="130">
        <v>18.163527901130237</v>
      </c>
      <c r="I736" s="12"/>
    </row>
    <row r="737" spans="1:9" x14ac:dyDescent="0.25">
      <c r="A737" s="10"/>
      <c r="C737" s="129">
        <v>121</v>
      </c>
      <c r="D737" s="130">
        <v>649.01</v>
      </c>
      <c r="E737" s="130">
        <v>15.52933971113066</v>
      </c>
      <c r="I737" s="12"/>
    </row>
    <row r="738" spans="1:9" x14ac:dyDescent="0.25">
      <c r="A738" s="10"/>
      <c r="C738" s="129">
        <v>122</v>
      </c>
      <c r="D738" s="130">
        <v>596.14</v>
      </c>
      <c r="E738" s="130">
        <v>13.835196011130847</v>
      </c>
      <c r="I738" s="12"/>
    </row>
    <row r="739" spans="1:9" x14ac:dyDescent="0.25">
      <c r="A739" s="10"/>
      <c r="C739" s="129">
        <v>123</v>
      </c>
      <c r="D739" s="130">
        <v>561.49</v>
      </c>
      <c r="E739" s="130">
        <v>12.736609841130758</v>
      </c>
      <c r="I739" s="12"/>
    </row>
    <row r="740" spans="1:9" x14ac:dyDescent="0.25">
      <c r="A740" s="10"/>
      <c r="C740" s="129">
        <v>124</v>
      </c>
      <c r="D740" s="130">
        <v>532.69000000000005</v>
      </c>
      <c r="E740" s="130">
        <v>13.038533351130582</v>
      </c>
      <c r="I740" s="12"/>
    </row>
    <row r="741" spans="1:9" x14ac:dyDescent="0.25">
      <c r="A741" s="10"/>
      <c r="C741" s="129">
        <v>125</v>
      </c>
      <c r="D741" s="130">
        <v>539.74</v>
      </c>
      <c r="E741" s="130">
        <v>13.375733501130753</v>
      </c>
      <c r="I741" s="12"/>
    </row>
    <row r="742" spans="1:9" x14ac:dyDescent="0.25">
      <c r="A742" s="10"/>
      <c r="C742" s="129">
        <v>126</v>
      </c>
      <c r="D742" s="130">
        <v>567.04999999999995</v>
      </c>
      <c r="E742" s="130">
        <v>15.812892991130298</v>
      </c>
      <c r="I742" s="12"/>
    </row>
    <row r="743" spans="1:9" x14ac:dyDescent="0.25">
      <c r="A743" s="10"/>
      <c r="C743" s="129">
        <v>127</v>
      </c>
      <c r="D743" s="130">
        <v>627.19000000000005</v>
      </c>
      <c r="E743" s="130">
        <v>22.34128741112977</v>
      </c>
      <c r="I743" s="12"/>
    </row>
    <row r="744" spans="1:9" x14ac:dyDescent="0.25">
      <c r="A744" s="10"/>
      <c r="C744" s="129">
        <v>128</v>
      </c>
      <c r="D744" s="130">
        <v>705.72</v>
      </c>
      <c r="E744" s="130">
        <v>26.295481761130304</v>
      </c>
      <c r="I744" s="12"/>
    </row>
    <row r="745" spans="1:9" x14ac:dyDescent="0.25">
      <c r="A745" s="10"/>
      <c r="C745" s="129">
        <v>129</v>
      </c>
      <c r="D745" s="130">
        <v>778.07</v>
      </c>
      <c r="E745" s="130">
        <v>23.522282561129487</v>
      </c>
      <c r="I745" s="12"/>
    </row>
    <row r="746" spans="1:9" x14ac:dyDescent="0.25">
      <c r="A746" s="10"/>
      <c r="C746" s="129">
        <v>130</v>
      </c>
      <c r="D746" s="130">
        <v>808.25</v>
      </c>
      <c r="E746" s="130">
        <v>22.761288801130149</v>
      </c>
      <c r="I746" s="12"/>
    </row>
    <row r="747" spans="1:9" x14ac:dyDescent="0.25">
      <c r="A747" s="10"/>
      <c r="C747" s="129">
        <v>131</v>
      </c>
      <c r="D747" s="130">
        <v>786.53</v>
      </c>
      <c r="E747" s="130">
        <v>23.825640561130513</v>
      </c>
      <c r="I747" s="12"/>
    </row>
    <row r="748" spans="1:9" x14ac:dyDescent="0.25">
      <c r="A748" s="10"/>
      <c r="C748" s="129">
        <v>132</v>
      </c>
      <c r="D748" s="130">
        <v>772.55</v>
      </c>
      <c r="E748" s="130">
        <v>20.638350251130078</v>
      </c>
      <c r="I748" s="12"/>
    </row>
    <row r="749" spans="1:9" x14ac:dyDescent="0.25">
      <c r="A749" s="10"/>
      <c r="C749" s="129">
        <v>133</v>
      </c>
      <c r="D749" s="130">
        <v>726.16</v>
      </c>
      <c r="E749" s="130">
        <v>22.414526041130557</v>
      </c>
      <c r="I749" s="12"/>
    </row>
    <row r="750" spans="1:9" x14ac:dyDescent="0.25">
      <c r="A750" s="10"/>
      <c r="C750" s="129">
        <v>134</v>
      </c>
      <c r="D750" s="130">
        <v>713.44</v>
      </c>
      <c r="E750" s="130">
        <v>21.81151834113075</v>
      </c>
      <c r="I750" s="12"/>
    </row>
    <row r="751" spans="1:9" x14ac:dyDescent="0.25">
      <c r="A751" s="10"/>
      <c r="C751" s="129">
        <v>135</v>
      </c>
      <c r="D751" s="130">
        <v>688.84</v>
      </c>
      <c r="E751" s="130">
        <v>22.449254501130781</v>
      </c>
      <c r="I751" s="12"/>
    </row>
    <row r="752" spans="1:9" x14ac:dyDescent="0.25">
      <c r="A752" s="10"/>
      <c r="C752" s="129">
        <v>136</v>
      </c>
      <c r="D752" s="130">
        <v>697.57</v>
      </c>
      <c r="E752" s="130">
        <v>21.277716911129801</v>
      </c>
      <c r="I752" s="12"/>
    </row>
    <row r="753" spans="1:9" x14ac:dyDescent="0.25">
      <c r="A753" s="10"/>
      <c r="C753" s="129">
        <v>137</v>
      </c>
      <c r="D753" s="130">
        <v>694.62</v>
      </c>
      <c r="E753" s="130">
        <v>20.214280861130874</v>
      </c>
      <c r="I753" s="12"/>
    </row>
    <row r="754" spans="1:9" x14ac:dyDescent="0.25">
      <c r="A754" s="10"/>
      <c r="C754" s="129">
        <v>138</v>
      </c>
      <c r="D754" s="130">
        <v>736.87</v>
      </c>
      <c r="E754" s="130">
        <v>24.023133961130497</v>
      </c>
      <c r="I754" s="12"/>
    </row>
    <row r="755" spans="1:9" x14ac:dyDescent="0.25">
      <c r="A755" s="10"/>
      <c r="C755" s="129">
        <v>139</v>
      </c>
      <c r="D755" s="130">
        <v>829.58</v>
      </c>
      <c r="E755" s="130">
        <v>31.990266661130818</v>
      </c>
      <c r="I755" s="12"/>
    </row>
    <row r="756" spans="1:9" x14ac:dyDescent="0.25">
      <c r="A756" s="10"/>
      <c r="C756" s="129">
        <v>140</v>
      </c>
      <c r="D756" s="130">
        <v>938.56</v>
      </c>
      <c r="E756" s="130">
        <v>29.282472401131145</v>
      </c>
      <c r="I756" s="12"/>
    </row>
    <row r="757" spans="1:9" x14ac:dyDescent="0.25">
      <c r="A757" s="10"/>
      <c r="C757" s="129">
        <v>141</v>
      </c>
      <c r="D757" s="130">
        <v>1042.0999999999999</v>
      </c>
      <c r="E757" s="130">
        <v>28.84878852113161</v>
      </c>
      <c r="I757" s="12"/>
    </row>
    <row r="758" spans="1:9" x14ac:dyDescent="0.25">
      <c r="A758" s="10"/>
      <c r="C758" s="129">
        <v>142</v>
      </c>
      <c r="D758" s="130">
        <v>944.35</v>
      </c>
      <c r="E758" s="130">
        <v>27.565408951129939</v>
      </c>
      <c r="I758" s="12"/>
    </row>
    <row r="759" spans="1:9" x14ac:dyDescent="0.25">
      <c r="A759" s="10"/>
      <c r="C759" s="129">
        <v>143</v>
      </c>
      <c r="D759" s="130">
        <v>855.47</v>
      </c>
      <c r="E759" s="130">
        <v>23.28404356112992</v>
      </c>
      <c r="I759" s="12"/>
    </row>
    <row r="760" spans="1:9" x14ac:dyDescent="0.25">
      <c r="A760" s="10"/>
      <c r="C760" s="129">
        <v>144</v>
      </c>
      <c r="D760" s="130">
        <v>713.64</v>
      </c>
      <c r="E760" s="130">
        <v>17.830005501130245</v>
      </c>
      <c r="I760" s="12"/>
    </row>
    <row r="761" spans="1:9" x14ac:dyDescent="0.25">
      <c r="A761" s="10"/>
      <c r="C761" s="129">
        <v>145</v>
      </c>
      <c r="D761" s="130">
        <v>616.99</v>
      </c>
      <c r="E761" s="130">
        <v>19.701102331130869</v>
      </c>
      <c r="I761" s="12"/>
    </row>
    <row r="762" spans="1:9" x14ac:dyDescent="0.25">
      <c r="A762" s="10"/>
      <c r="C762" s="129">
        <v>146</v>
      </c>
      <c r="D762" s="130">
        <v>547.82000000000005</v>
      </c>
      <c r="E762" s="130">
        <v>16.119963421130478</v>
      </c>
      <c r="I762" s="12"/>
    </row>
    <row r="763" spans="1:9" x14ac:dyDescent="0.25">
      <c r="A763" s="10"/>
      <c r="C763" s="129">
        <v>147</v>
      </c>
      <c r="D763" s="130">
        <v>513.41</v>
      </c>
      <c r="E763" s="130">
        <v>15.811779641130897</v>
      </c>
      <c r="I763" s="12"/>
    </row>
    <row r="764" spans="1:9" x14ac:dyDescent="0.25">
      <c r="A764" s="10"/>
      <c r="C764" s="129">
        <v>148</v>
      </c>
      <c r="D764" s="130">
        <v>500.58</v>
      </c>
      <c r="E764" s="130">
        <v>15.110956291130492</v>
      </c>
      <c r="I764" s="12"/>
    </row>
    <row r="765" spans="1:9" x14ac:dyDescent="0.25">
      <c r="A765" s="10"/>
      <c r="C765" s="129">
        <v>149</v>
      </c>
      <c r="D765" s="130">
        <v>507.21</v>
      </c>
      <c r="E765" s="130">
        <v>15.394278481130641</v>
      </c>
      <c r="I765" s="12"/>
    </row>
    <row r="766" spans="1:9" x14ac:dyDescent="0.25">
      <c r="A766" s="10"/>
      <c r="C766" s="129">
        <v>150</v>
      </c>
      <c r="D766" s="130">
        <v>558.80999999999995</v>
      </c>
      <c r="E766" s="130">
        <v>16.739398921130032</v>
      </c>
      <c r="I766" s="12"/>
    </row>
    <row r="767" spans="1:9" x14ac:dyDescent="0.25">
      <c r="A767" s="10"/>
      <c r="C767" s="129">
        <v>151</v>
      </c>
      <c r="D767" s="130">
        <v>689.05</v>
      </c>
      <c r="E767" s="130">
        <v>17.672738061129849</v>
      </c>
      <c r="I767" s="12"/>
    </row>
    <row r="768" spans="1:9" x14ac:dyDescent="0.25">
      <c r="A768" s="10"/>
      <c r="C768" s="129">
        <v>152</v>
      </c>
      <c r="D768" s="130">
        <v>848.63</v>
      </c>
      <c r="E768" s="130">
        <v>19.858371701130864</v>
      </c>
      <c r="I768" s="12"/>
    </row>
    <row r="769" spans="1:9" x14ac:dyDescent="0.25">
      <c r="A769" s="10"/>
      <c r="C769" s="129">
        <v>153</v>
      </c>
      <c r="D769" s="130">
        <v>871.2</v>
      </c>
      <c r="E769" s="130">
        <v>22.600003811129682</v>
      </c>
      <c r="I769" s="12"/>
    </row>
    <row r="770" spans="1:9" x14ac:dyDescent="0.25">
      <c r="A770" s="10"/>
      <c r="C770" s="129">
        <v>154</v>
      </c>
      <c r="D770" s="130">
        <v>815.01</v>
      </c>
      <c r="E770" s="130">
        <v>22.661896931130286</v>
      </c>
      <c r="I770" s="12"/>
    </row>
    <row r="771" spans="1:9" x14ac:dyDescent="0.25">
      <c r="A771" s="10"/>
      <c r="C771" s="129">
        <v>155</v>
      </c>
      <c r="D771" s="130">
        <v>750.36</v>
      </c>
      <c r="E771" s="130">
        <v>25.369347691130997</v>
      </c>
      <c r="I771" s="12"/>
    </row>
    <row r="772" spans="1:9" x14ac:dyDescent="0.25">
      <c r="A772" s="10"/>
      <c r="C772" s="129">
        <v>156</v>
      </c>
      <c r="D772" s="130">
        <v>748.93</v>
      </c>
      <c r="E772" s="130">
        <v>27.363076691130573</v>
      </c>
      <c r="I772" s="12"/>
    </row>
    <row r="773" spans="1:9" x14ac:dyDescent="0.25">
      <c r="A773" s="10"/>
      <c r="C773" s="129">
        <v>157</v>
      </c>
      <c r="D773" s="130">
        <v>704.4</v>
      </c>
      <c r="E773" s="130">
        <v>25.803850911130894</v>
      </c>
      <c r="I773" s="12"/>
    </row>
    <row r="774" spans="1:9" x14ac:dyDescent="0.25">
      <c r="A774" s="10"/>
      <c r="C774" s="129">
        <v>158</v>
      </c>
      <c r="D774" s="130">
        <v>709</v>
      </c>
      <c r="E774" s="130">
        <v>24.596116011131016</v>
      </c>
      <c r="I774" s="12"/>
    </row>
    <row r="775" spans="1:9" x14ac:dyDescent="0.25">
      <c r="A775" s="10"/>
      <c r="C775" s="129">
        <v>159</v>
      </c>
      <c r="D775" s="130">
        <v>709.43</v>
      </c>
      <c r="E775" s="130">
        <v>23.129391541129962</v>
      </c>
      <c r="I775" s="12"/>
    </row>
    <row r="776" spans="1:9" x14ac:dyDescent="0.25">
      <c r="A776" s="10"/>
      <c r="C776" s="129">
        <v>160</v>
      </c>
      <c r="D776" s="130">
        <v>715.43</v>
      </c>
      <c r="E776" s="130">
        <v>23.592367091131337</v>
      </c>
      <c r="I776" s="12"/>
    </row>
    <row r="777" spans="1:9" x14ac:dyDescent="0.25">
      <c r="A777" s="10"/>
      <c r="C777" s="129">
        <v>161</v>
      </c>
      <c r="D777" s="130">
        <v>728.61</v>
      </c>
      <c r="E777" s="130">
        <v>25.316797231130295</v>
      </c>
      <c r="I777" s="12"/>
    </row>
    <row r="778" spans="1:9" x14ac:dyDescent="0.25">
      <c r="A778" s="10"/>
      <c r="C778" s="129">
        <v>162</v>
      </c>
      <c r="D778" s="130">
        <v>788.24</v>
      </c>
      <c r="E778" s="130">
        <v>27.055320871130561</v>
      </c>
      <c r="I778" s="12"/>
    </row>
    <row r="779" spans="1:9" x14ac:dyDescent="0.25">
      <c r="A779" s="10"/>
      <c r="C779" s="129">
        <v>163</v>
      </c>
      <c r="D779" s="130">
        <v>854.64</v>
      </c>
      <c r="E779" s="130">
        <v>28.459809681130992</v>
      </c>
      <c r="I779" s="12"/>
    </row>
    <row r="780" spans="1:9" x14ac:dyDescent="0.25">
      <c r="A780" s="10"/>
      <c r="C780" s="129">
        <v>164</v>
      </c>
      <c r="D780" s="130">
        <v>962.79</v>
      </c>
      <c r="E780" s="130">
        <v>31.277882951130096</v>
      </c>
      <c r="I780" s="12"/>
    </row>
    <row r="781" spans="1:9" x14ac:dyDescent="0.25">
      <c r="A781" s="10"/>
      <c r="C781" s="129">
        <v>165</v>
      </c>
      <c r="D781" s="130">
        <v>1021.87</v>
      </c>
      <c r="E781" s="130">
        <v>31.61057826113165</v>
      </c>
      <c r="I781" s="12"/>
    </row>
    <row r="782" spans="1:9" x14ac:dyDescent="0.25">
      <c r="A782" s="10"/>
      <c r="C782" s="129">
        <v>166</v>
      </c>
      <c r="D782" s="130">
        <v>964.5</v>
      </c>
      <c r="E782" s="130">
        <v>29.779525021130667</v>
      </c>
      <c r="I782" s="12"/>
    </row>
    <row r="783" spans="1:9" x14ac:dyDescent="0.25">
      <c r="A783" s="10"/>
      <c r="C783" s="129">
        <v>167</v>
      </c>
      <c r="D783" s="130">
        <v>854.26</v>
      </c>
      <c r="E783" s="130">
        <v>24.104329971130255</v>
      </c>
      <c r="I783" s="12"/>
    </row>
    <row r="784" spans="1:9" x14ac:dyDescent="0.25">
      <c r="A784" s="10"/>
      <c r="C784" s="131">
        <v>168</v>
      </c>
      <c r="D784" s="130">
        <v>718.01</v>
      </c>
      <c r="E784" s="130">
        <v>19.870051911130304</v>
      </c>
      <c r="I784" s="12"/>
    </row>
    <row r="785" spans="1:9" x14ac:dyDescent="0.25">
      <c r="A785" s="10"/>
      <c r="C785"/>
      <c r="I785" s="12"/>
    </row>
    <row r="786" spans="1:9" x14ac:dyDescent="0.25">
      <c r="A786" s="10"/>
      <c r="C786"/>
      <c r="I786" s="12"/>
    </row>
    <row r="787" spans="1:9" x14ac:dyDescent="0.25">
      <c r="A787" s="10"/>
      <c r="C787"/>
      <c r="I787" s="12"/>
    </row>
    <row r="788" spans="1:9" x14ac:dyDescent="0.25">
      <c r="A788" s="10"/>
      <c r="C788"/>
      <c r="I788" s="12"/>
    </row>
    <row r="789" spans="1:9" x14ac:dyDescent="0.25">
      <c r="A789" s="10"/>
      <c r="C789"/>
      <c r="I789" s="12"/>
    </row>
    <row r="790" spans="1:9" x14ac:dyDescent="0.25">
      <c r="A790" s="10"/>
      <c r="C790"/>
      <c r="I790" s="12"/>
    </row>
    <row r="791" spans="1:9" x14ac:dyDescent="0.25">
      <c r="A791" s="10"/>
      <c r="C791"/>
      <c r="I791" s="12"/>
    </row>
    <row r="792" spans="1:9" x14ac:dyDescent="0.25">
      <c r="A792" s="10"/>
      <c r="C792"/>
      <c r="I792" s="12"/>
    </row>
    <row r="793" spans="1:9" x14ac:dyDescent="0.25">
      <c r="A793" s="10"/>
      <c r="C793"/>
      <c r="I793" s="12"/>
    </row>
    <row r="794" spans="1:9" x14ac:dyDescent="0.25">
      <c r="A794" s="10"/>
      <c r="C794"/>
      <c r="I794" s="12"/>
    </row>
    <row r="795" spans="1:9" x14ac:dyDescent="0.25">
      <c r="A795" s="10"/>
      <c r="C795"/>
      <c r="I795" s="12"/>
    </row>
    <row r="796" spans="1:9" x14ac:dyDescent="0.25">
      <c r="A796" s="10"/>
      <c r="C796"/>
      <c r="I796" s="12"/>
    </row>
    <row r="797" spans="1:9" x14ac:dyDescent="0.25">
      <c r="A797" s="10"/>
      <c r="C797"/>
      <c r="I797" s="12"/>
    </row>
    <row r="798" spans="1:9" x14ac:dyDescent="0.25">
      <c r="A798" s="10"/>
      <c r="C798"/>
      <c r="I798" s="12"/>
    </row>
    <row r="799" spans="1:9" x14ac:dyDescent="0.25">
      <c r="A799" s="10"/>
      <c r="C799"/>
      <c r="I799" s="12"/>
    </row>
    <row r="800" spans="1:9" x14ac:dyDescent="0.25">
      <c r="A800" s="10"/>
      <c r="C800"/>
      <c r="I800" s="12"/>
    </row>
    <row r="801" spans="1:9" x14ac:dyDescent="0.25">
      <c r="A801" s="10"/>
      <c r="C801"/>
      <c r="I801" s="12"/>
    </row>
    <row r="802" spans="1:9" x14ac:dyDescent="0.25">
      <c r="A802" s="10"/>
      <c r="C802"/>
      <c r="I802" s="12"/>
    </row>
    <row r="803" spans="1:9" x14ac:dyDescent="0.25">
      <c r="A803" s="10"/>
      <c r="C803"/>
      <c r="I803" s="12"/>
    </row>
    <row r="804" spans="1:9" x14ac:dyDescent="0.25">
      <c r="A804" s="10"/>
      <c r="C804"/>
      <c r="I804" s="12"/>
    </row>
    <row r="805" spans="1:9" x14ac:dyDescent="0.25">
      <c r="A805" s="10"/>
      <c r="C805"/>
      <c r="I805" s="12"/>
    </row>
    <row r="806" spans="1:9" x14ac:dyDescent="0.25">
      <c r="A806" s="10"/>
      <c r="C806"/>
      <c r="I806" s="12"/>
    </row>
    <row r="807" spans="1:9" x14ac:dyDescent="0.25">
      <c r="A807" s="10"/>
      <c r="C807"/>
      <c r="I807" s="12"/>
    </row>
    <row r="808" spans="1:9" x14ac:dyDescent="0.25">
      <c r="A808" s="10"/>
      <c r="C808"/>
      <c r="I808" s="12"/>
    </row>
    <row r="809" spans="1:9" x14ac:dyDescent="0.25">
      <c r="A809" s="10"/>
      <c r="C809"/>
      <c r="I809" s="12"/>
    </row>
    <row r="810" spans="1:9" x14ac:dyDescent="0.25">
      <c r="A810" s="10"/>
      <c r="C810"/>
      <c r="I810" s="12"/>
    </row>
    <row r="811" spans="1:9" x14ac:dyDescent="0.25">
      <c r="A811" s="10"/>
      <c r="C811"/>
      <c r="I811" s="12"/>
    </row>
    <row r="812" spans="1:9" x14ac:dyDescent="0.25">
      <c r="A812" s="10"/>
      <c r="C812"/>
      <c r="I812" s="12"/>
    </row>
    <row r="813" spans="1:9" ht="15.75" thickBot="1" x14ac:dyDescent="0.3">
      <c r="A813" s="10"/>
      <c r="I813" s="12"/>
    </row>
    <row r="814" spans="1:9" ht="16.5" thickBot="1" x14ac:dyDescent="0.3">
      <c r="A814" s="132" t="s">
        <v>224</v>
      </c>
      <c r="B814" s="5" t="s">
        <v>225</v>
      </c>
      <c r="C814" s="122"/>
      <c r="D814" s="122"/>
      <c r="E814" s="122"/>
      <c r="F814" s="122"/>
      <c r="G814" s="122"/>
      <c r="H814" s="122"/>
      <c r="I814" s="123"/>
    </row>
    <row r="815" spans="1:9" ht="15.75" x14ac:dyDescent="0.25">
      <c r="A815" s="133"/>
      <c r="B815" s="126"/>
      <c r="C815" s="126"/>
      <c r="D815" s="126"/>
      <c r="E815" s="126"/>
      <c r="F815" s="126"/>
      <c r="G815" s="126"/>
      <c r="H815" s="126"/>
      <c r="I815" s="127"/>
    </row>
    <row r="816" spans="1:9" ht="15.75" x14ac:dyDescent="0.25">
      <c r="A816" s="133"/>
      <c r="C816" s="134" t="s">
        <v>226</v>
      </c>
      <c r="D816" s="135" t="s">
        <v>227</v>
      </c>
      <c r="E816" s="136" t="s">
        <v>228</v>
      </c>
      <c r="F816" s="126"/>
      <c r="G816" s="126"/>
      <c r="H816" s="126"/>
      <c r="I816" s="127"/>
    </row>
    <row r="817" spans="1:9" ht="15.75" x14ac:dyDescent="0.25">
      <c r="A817" s="133"/>
      <c r="C817" s="80" t="s">
        <v>229</v>
      </c>
      <c r="D817" s="137">
        <v>22000</v>
      </c>
      <c r="E817" s="138">
        <v>30000</v>
      </c>
      <c r="F817" s="126"/>
      <c r="G817" s="126"/>
      <c r="H817" s="126"/>
      <c r="I817" s="127"/>
    </row>
    <row r="818" spans="1:9" ht="15.75" x14ac:dyDescent="0.25">
      <c r="A818" s="133"/>
      <c r="C818" s="80" t="s">
        <v>230</v>
      </c>
      <c r="D818" s="137">
        <v>21000</v>
      </c>
      <c r="E818" s="138">
        <v>25000</v>
      </c>
      <c r="F818" s="126"/>
      <c r="G818" s="126"/>
      <c r="H818" s="126"/>
      <c r="I818" s="127"/>
    </row>
    <row r="819" spans="1:9" ht="15.75" x14ac:dyDescent="0.25">
      <c r="A819" s="133"/>
      <c r="C819" s="80" t="s">
        <v>231</v>
      </c>
      <c r="D819" s="137">
        <v>20000</v>
      </c>
      <c r="E819" s="138">
        <v>22000</v>
      </c>
      <c r="F819" s="126"/>
      <c r="G819" s="126"/>
      <c r="H819" s="126"/>
      <c r="I819" s="127"/>
    </row>
    <row r="820" spans="1:9" ht="15.75" x14ac:dyDescent="0.25">
      <c r="A820" s="133"/>
      <c r="C820" s="80" t="s">
        <v>232</v>
      </c>
      <c r="D820" s="137">
        <v>19000</v>
      </c>
      <c r="E820" s="138">
        <v>20000</v>
      </c>
      <c r="F820" s="126"/>
      <c r="G820" s="126"/>
      <c r="H820" s="126"/>
      <c r="I820" s="127"/>
    </row>
    <row r="821" spans="1:9" ht="15.75" x14ac:dyDescent="0.25">
      <c r="A821" s="133"/>
      <c r="C821" s="80" t="s">
        <v>233</v>
      </c>
      <c r="D821" s="137">
        <v>19000</v>
      </c>
      <c r="E821" s="138">
        <v>20000</v>
      </c>
      <c r="F821" s="126"/>
      <c r="G821" s="126"/>
      <c r="H821" s="126"/>
      <c r="I821" s="127"/>
    </row>
    <row r="822" spans="1:9" ht="15.75" x14ac:dyDescent="0.25">
      <c r="A822" s="133"/>
      <c r="C822" s="80" t="s">
        <v>234</v>
      </c>
      <c r="D822" s="137">
        <v>19000</v>
      </c>
      <c r="E822" s="138">
        <v>20000</v>
      </c>
      <c r="F822" s="126"/>
      <c r="G822" s="126"/>
      <c r="H822" s="126"/>
      <c r="I822" s="127"/>
    </row>
    <row r="823" spans="1:9" ht="15.75" x14ac:dyDescent="0.25">
      <c r="A823" s="133"/>
      <c r="C823" s="80" t="s">
        <v>235</v>
      </c>
      <c r="D823" s="137">
        <v>20000</v>
      </c>
      <c r="E823" s="138">
        <v>22000</v>
      </c>
      <c r="F823" s="126"/>
      <c r="G823" s="126"/>
      <c r="H823" s="126"/>
      <c r="I823" s="127"/>
    </row>
    <row r="824" spans="1:9" ht="15.75" x14ac:dyDescent="0.25">
      <c r="A824" s="133"/>
      <c r="C824" s="80" t="s">
        <v>236</v>
      </c>
      <c r="D824" s="137">
        <v>20000</v>
      </c>
      <c r="E824" s="138">
        <v>22000</v>
      </c>
      <c r="F824" s="126"/>
      <c r="G824" s="126"/>
      <c r="H824" s="126"/>
      <c r="I824" s="127"/>
    </row>
    <row r="825" spans="1:9" ht="15.75" x14ac:dyDescent="0.25">
      <c r="A825" s="133"/>
      <c r="C825" s="80" t="s">
        <v>237</v>
      </c>
      <c r="D825" s="137">
        <v>19000</v>
      </c>
      <c r="E825" s="138">
        <v>20000</v>
      </c>
      <c r="F825" s="126"/>
      <c r="G825" s="126"/>
      <c r="H825" s="126"/>
      <c r="I825" s="127"/>
    </row>
    <row r="826" spans="1:9" ht="15.75" x14ac:dyDescent="0.25">
      <c r="A826" s="133"/>
      <c r="C826" s="80" t="s">
        <v>238</v>
      </c>
      <c r="D826" s="137">
        <v>20000</v>
      </c>
      <c r="E826" s="138">
        <v>21000</v>
      </c>
      <c r="F826" s="126"/>
      <c r="G826" s="126"/>
      <c r="H826" s="126"/>
      <c r="I826" s="127"/>
    </row>
    <row r="827" spans="1:9" ht="15.75" x14ac:dyDescent="0.25">
      <c r="A827" s="133"/>
      <c r="C827" s="80" t="s">
        <v>239</v>
      </c>
      <c r="D827" s="137">
        <v>21000</v>
      </c>
      <c r="E827" s="138">
        <v>22000</v>
      </c>
      <c r="F827" s="126"/>
      <c r="G827" s="126"/>
      <c r="H827" s="126"/>
      <c r="I827" s="127"/>
    </row>
    <row r="828" spans="1:9" ht="15.75" x14ac:dyDescent="0.25">
      <c r="A828" s="133"/>
      <c r="C828" s="139" t="s">
        <v>240</v>
      </c>
      <c r="D828" s="140">
        <v>22000</v>
      </c>
      <c r="E828" s="141">
        <v>24000</v>
      </c>
      <c r="F828" s="126"/>
      <c r="G828" s="126"/>
      <c r="H828" s="126"/>
      <c r="I828" s="127"/>
    </row>
    <row r="829" spans="1:9" ht="15.75" x14ac:dyDescent="0.25">
      <c r="A829" s="133"/>
      <c r="C829" s="126"/>
      <c r="D829" s="142"/>
      <c r="E829" s="142"/>
      <c r="F829" s="126"/>
      <c r="G829" s="126"/>
      <c r="H829" s="126"/>
      <c r="I829" s="127"/>
    </row>
    <row r="830" spans="1:9" ht="15.75" x14ac:dyDescent="0.25">
      <c r="A830" s="133"/>
      <c r="C830" s="126"/>
      <c r="D830" s="142"/>
      <c r="E830" s="142"/>
      <c r="F830" s="126"/>
      <c r="G830" s="126"/>
      <c r="H830" s="126"/>
      <c r="I830" s="127"/>
    </row>
    <row r="831" spans="1:9" ht="15.75" x14ac:dyDescent="0.25">
      <c r="A831" s="133"/>
      <c r="C831" s="126"/>
      <c r="D831" s="142"/>
      <c r="E831" s="142"/>
      <c r="F831" s="126"/>
      <c r="G831" s="126"/>
      <c r="H831" s="126"/>
      <c r="I831" s="127"/>
    </row>
    <row r="832" spans="1:9" ht="15.75" x14ac:dyDescent="0.25">
      <c r="A832" s="133"/>
      <c r="C832" s="126"/>
      <c r="D832" s="142"/>
      <c r="E832" s="142"/>
      <c r="F832" s="126"/>
      <c r="G832" s="126"/>
      <c r="H832" s="126"/>
      <c r="I832" s="127"/>
    </row>
    <row r="833" spans="1:9" ht="15.75" x14ac:dyDescent="0.25">
      <c r="A833" s="133"/>
      <c r="C833" s="126"/>
      <c r="D833" s="142"/>
      <c r="E833" s="142"/>
      <c r="F833" s="126"/>
      <c r="G833" s="126"/>
      <c r="H833" s="126"/>
      <c r="I833" s="127"/>
    </row>
    <row r="834" spans="1:9" ht="15.75" x14ac:dyDescent="0.25">
      <c r="A834" s="133"/>
      <c r="C834" s="126"/>
      <c r="D834" s="142"/>
      <c r="E834" s="142"/>
      <c r="F834" s="126"/>
      <c r="G834" s="126"/>
      <c r="H834" s="126"/>
      <c r="I834" s="127"/>
    </row>
    <row r="835" spans="1:9" ht="15.75" x14ac:dyDescent="0.25">
      <c r="A835" s="133"/>
      <c r="C835" s="126"/>
      <c r="D835" s="142"/>
      <c r="E835" s="142"/>
      <c r="F835" s="126"/>
      <c r="G835" s="126"/>
      <c r="H835" s="126"/>
      <c r="I835" s="127"/>
    </row>
    <row r="836" spans="1:9" ht="15.75" x14ac:dyDescent="0.25">
      <c r="A836" s="133"/>
      <c r="C836" s="126"/>
      <c r="D836" s="142"/>
      <c r="E836" s="142"/>
      <c r="F836" s="126"/>
      <c r="G836" s="126"/>
      <c r="H836" s="126"/>
      <c r="I836" s="127"/>
    </row>
    <row r="837" spans="1:9" ht="15.75" x14ac:dyDescent="0.25">
      <c r="A837" s="133"/>
      <c r="C837" s="126"/>
      <c r="D837" s="142"/>
      <c r="E837" s="142"/>
      <c r="F837" s="126"/>
      <c r="G837" s="126"/>
      <c r="H837" s="126"/>
      <c r="I837" s="127"/>
    </row>
    <row r="838" spans="1:9" ht="15.75" x14ac:dyDescent="0.25">
      <c r="A838" s="133"/>
      <c r="C838" s="126"/>
      <c r="D838" s="142"/>
      <c r="E838" s="142"/>
      <c r="F838" s="126"/>
      <c r="G838" s="126"/>
      <c r="H838" s="126"/>
      <c r="I838" s="127"/>
    </row>
    <row r="839" spans="1:9" ht="15.75" x14ac:dyDescent="0.25">
      <c r="A839" s="133"/>
      <c r="C839" s="126"/>
      <c r="D839" s="142"/>
      <c r="E839" s="142"/>
      <c r="F839" s="126"/>
      <c r="G839" s="126"/>
      <c r="H839" s="126"/>
      <c r="I839" s="127"/>
    </row>
    <row r="840" spans="1:9" ht="15.75" x14ac:dyDescent="0.25">
      <c r="A840" s="133"/>
      <c r="C840" s="126"/>
      <c r="D840" s="142"/>
      <c r="E840" s="142"/>
      <c r="F840" s="126"/>
      <c r="G840" s="126"/>
      <c r="H840" s="126"/>
      <c r="I840" s="127"/>
    </row>
    <row r="841" spans="1:9" ht="15.75" x14ac:dyDescent="0.25">
      <c r="A841" s="133"/>
      <c r="C841" s="126"/>
      <c r="D841" s="142"/>
      <c r="E841" s="142"/>
      <c r="F841" s="126"/>
      <c r="G841" s="126"/>
      <c r="H841" s="126"/>
      <c r="I841" s="127"/>
    </row>
    <row r="842" spans="1:9" ht="15.75" x14ac:dyDescent="0.25">
      <c r="A842" s="133"/>
      <c r="C842" s="126"/>
      <c r="D842" s="142"/>
      <c r="E842" s="142"/>
      <c r="F842" s="126"/>
      <c r="G842" s="126"/>
      <c r="H842" s="126"/>
      <c r="I842" s="127"/>
    </row>
    <row r="843" spans="1:9" ht="15.75" x14ac:dyDescent="0.25">
      <c r="A843" s="133"/>
      <c r="C843" s="126"/>
      <c r="D843" s="142"/>
      <c r="E843" s="142"/>
      <c r="F843" s="126"/>
      <c r="G843" s="126"/>
      <c r="H843" s="126"/>
      <c r="I843" s="127"/>
    </row>
    <row r="844" spans="1:9" ht="15.75" x14ac:dyDescent="0.25">
      <c r="A844" s="133"/>
      <c r="C844" s="126"/>
      <c r="D844" s="142"/>
      <c r="E844" s="142"/>
      <c r="F844" s="126"/>
      <c r="G844" s="126"/>
      <c r="H844" s="126"/>
      <c r="I844" s="127"/>
    </row>
    <row r="845" spans="1:9" ht="15.75" x14ac:dyDescent="0.25">
      <c r="A845" s="133"/>
      <c r="C845" s="126"/>
      <c r="D845" s="142"/>
      <c r="E845" s="142"/>
      <c r="F845" s="126"/>
      <c r="G845" s="126"/>
      <c r="H845" s="126"/>
      <c r="I845" s="127"/>
    </row>
    <row r="846" spans="1:9" ht="15.75" x14ac:dyDescent="0.25">
      <c r="A846" s="133"/>
      <c r="C846" s="126"/>
      <c r="D846" s="142"/>
      <c r="E846" s="142"/>
      <c r="F846" s="126"/>
      <c r="G846" s="126"/>
      <c r="H846" s="126"/>
      <c r="I846" s="127"/>
    </row>
    <row r="847" spans="1:9" ht="15.75" x14ac:dyDescent="0.25">
      <c r="A847" s="133"/>
      <c r="C847" s="126"/>
      <c r="D847" s="142"/>
      <c r="E847" s="142"/>
      <c r="F847" s="126"/>
      <c r="G847" s="126"/>
      <c r="H847" s="126"/>
      <c r="I847" s="127"/>
    </row>
    <row r="848" spans="1:9" ht="15.75" x14ac:dyDescent="0.25">
      <c r="A848" s="133"/>
      <c r="C848" s="126"/>
      <c r="D848" s="142"/>
      <c r="E848" s="142"/>
      <c r="F848" s="126"/>
      <c r="G848" s="126"/>
      <c r="H848" s="126"/>
      <c r="I848" s="127"/>
    </row>
    <row r="849" spans="1:9" ht="15.75" x14ac:dyDescent="0.25">
      <c r="A849" s="133"/>
      <c r="C849" s="126"/>
      <c r="D849" s="142"/>
      <c r="E849" s="142"/>
      <c r="F849" s="126"/>
      <c r="G849" s="126"/>
      <c r="H849" s="126"/>
      <c r="I849" s="127"/>
    </row>
    <row r="850" spans="1:9" ht="15.75" x14ac:dyDescent="0.25">
      <c r="A850" s="133"/>
      <c r="C850" s="126"/>
      <c r="D850" s="142"/>
      <c r="E850" s="142"/>
      <c r="F850" s="126"/>
      <c r="G850" s="126"/>
      <c r="H850" s="126"/>
      <c r="I850" s="127"/>
    </row>
    <row r="851" spans="1:9" ht="15.75" x14ac:dyDescent="0.25">
      <c r="A851" s="133"/>
      <c r="C851" s="126"/>
      <c r="D851" s="142"/>
      <c r="E851" s="142"/>
      <c r="F851" s="126"/>
      <c r="G851" s="126"/>
      <c r="H851" s="126"/>
      <c r="I851" s="127"/>
    </row>
    <row r="852" spans="1:9" ht="15.75" x14ac:dyDescent="0.25">
      <c r="A852" s="133"/>
      <c r="C852" s="126"/>
      <c r="D852" s="142"/>
      <c r="E852" s="142"/>
      <c r="F852" s="126"/>
      <c r="G852" s="126"/>
      <c r="H852" s="126"/>
      <c r="I852" s="127"/>
    </row>
    <row r="853" spans="1:9" ht="15.75" x14ac:dyDescent="0.25">
      <c r="A853" s="133"/>
      <c r="C853" s="126"/>
      <c r="D853" s="142"/>
      <c r="E853" s="142"/>
      <c r="F853" s="126"/>
      <c r="G853" s="126"/>
      <c r="H853" s="126"/>
      <c r="I853" s="127"/>
    </row>
    <row r="854" spans="1:9" ht="15.75" thickBot="1" x14ac:dyDescent="0.3">
      <c r="A854" s="10"/>
      <c r="H854" s="2"/>
      <c r="I854" s="34"/>
    </row>
    <row r="855" spans="1:9" ht="16.5" thickBot="1" x14ac:dyDescent="0.3">
      <c r="A855" s="132" t="s">
        <v>241</v>
      </c>
      <c r="B855" s="5" t="s">
        <v>242</v>
      </c>
      <c r="C855" s="122"/>
      <c r="D855" s="122"/>
      <c r="E855" s="122"/>
      <c r="F855" s="122"/>
      <c r="G855" s="122"/>
      <c r="H855" s="122"/>
      <c r="I855" s="123"/>
    </row>
    <row r="856" spans="1:9" ht="15.75" x14ac:dyDescent="0.25">
      <c r="A856" s="133"/>
      <c r="B856" s="126"/>
      <c r="C856" s="126"/>
      <c r="D856" s="126"/>
      <c r="E856" s="126"/>
      <c r="F856" s="126"/>
      <c r="G856" s="126"/>
      <c r="H856" s="126"/>
      <c r="I856" s="127"/>
    </row>
    <row r="857" spans="1:9" x14ac:dyDescent="0.25">
      <c r="A857" s="18" t="s">
        <v>10</v>
      </c>
      <c r="B857" s="19" t="s">
        <v>421</v>
      </c>
      <c r="C857" s="19" t="s">
        <v>422</v>
      </c>
      <c r="D857" s="19" t="s">
        <v>423</v>
      </c>
      <c r="E857" s="19" t="s">
        <v>424</v>
      </c>
      <c r="F857" s="19" t="s">
        <v>425</v>
      </c>
      <c r="G857" s="19" t="s">
        <v>426</v>
      </c>
      <c r="H857" s="19" t="s">
        <v>427</v>
      </c>
      <c r="I857" s="127"/>
    </row>
    <row r="858" spans="1:9" x14ac:dyDescent="0.25">
      <c r="A858" s="20" t="s">
        <v>11</v>
      </c>
      <c r="B858" s="160">
        <v>8.9206309811312394</v>
      </c>
      <c r="C858" s="160">
        <v>11.424222911130755</v>
      </c>
      <c r="D858" s="160">
        <v>13.894586751129964</v>
      </c>
      <c r="E858" s="160">
        <v>10.86583543113079</v>
      </c>
      <c r="F858" s="160">
        <v>12.932189521130795</v>
      </c>
      <c r="G858" s="160">
        <v>12.736609841130758</v>
      </c>
      <c r="H858" s="160">
        <v>15.110956291130492</v>
      </c>
      <c r="I858" s="127"/>
    </row>
    <row r="859" spans="1:9" x14ac:dyDescent="0.25">
      <c r="A859" s="20" t="s">
        <v>12</v>
      </c>
      <c r="B859" s="160">
        <v>26.452122791130478</v>
      </c>
      <c r="C859" s="160">
        <v>34.040892001130487</v>
      </c>
      <c r="D859" s="160">
        <v>26.39648568113148</v>
      </c>
      <c r="E859" s="160">
        <v>23.033113111130888</v>
      </c>
      <c r="F859" s="160">
        <v>27.958602141130541</v>
      </c>
      <c r="G859" s="160">
        <v>31.990266661130818</v>
      </c>
      <c r="H859" s="160">
        <v>31.61057826113165</v>
      </c>
      <c r="I859" s="127"/>
    </row>
    <row r="860" spans="1:9" x14ac:dyDescent="0.25">
      <c r="A860" s="143"/>
      <c r="B860" s="21"/>
      <c r="C860" s="21"/>
      <c r="D860" s="21"/>
      <c r="E860" s="21"/>
      <c r="F860" s="21"/>
      <c r="G860" s="21"/>
      <c r="H860" s="21"/>
      <c r="I860" s="127"/>
    </row>
    <row r="861" spans="1:9" x14ac:dyDescent="0.25">
      <c r="A861" s="23"/>
      <c r="B861" s="11"/>
      <c r="C861" s="11"/>
      <c r="D861" s="11"/>
      <c r="E861" s="11"/>
      <c r="F861" s="11"/>
      <c r="G861" s="11"/>
      <c r="I861" s="127"/>
    </row>
    <row r="862" spans="1:9" x14ac:dyDescent="0.25">
      <c r="A862" s="23"/>
      <c r="B862" s="11"/>
      <c r="C862" s="11"/>
      <c r="D862" s="11"/>
      <c r="E862" s="11"/>
      <c r="F862" s="11"/>
      <c r="G862" s="11"/>
      <c r="I862" s="127"/>
    </row>
    <row r="863" spans="1:9" x14ac:dyDescent="0.25">
      <c r="A863" s="23"/>
      <c r="B863" s="11"/>
      <c r="C863" s="11"/>
      <c r="D863" s="11"/>
      <c r="E863" s="11"/>
      <c r="F863" s="11"/>
      <c r="G863" s="11"/>
      <c r="I863" s="127"/>
    </row>
    <row r="864" spans="1:9" x14ac:dyDescent="0.25">
      <c r="A864" s="23"/>
      <c r="B864" s="11"/>
      <c r="C864" s="11"/>
      <c r="D864" s="11"/>
      <c r="E864" s="11"/>
      <c r="F864" s="11"/>
      <c r="G864" s="11"/>
      <c r="I864" s="127"/>
    </row>
    <row r="865" spans="1:9" x14ac:dyDescent="0.25">
      <c r="A865" s="23"/>
      <c r="B865" s="11"/>
      <c r="C865" s="11"/>
      <c r="D865" s="11"/>
      <c r="E865" s="11"/>
      <c r="F865" s="11"/>
      <c r="G865" s="11"/>
      <c r="I865" s="127"/>
    </row>
    <row r="866" spans="1:9" x14ac:dyDescent="0.25">
      <c r="A866" s="23"/>
      <c r="B866" s="11"/>
      <c r="C866" s="11"/>
      <c r="D866" s="11"/>
      <c r="E866" s="11"/>
      <c r="F866" s="11"/>
      <c r="G866" s="11"/>
      <c r="I866" s="127"/>
    </row>
    <row r="867" spans="1:9" x14ac:dyDescent="0.25">
      <c r="A867" s="23"/>
      <c r="B867" s="11"/>
      <c r="C867" s="11"/>
      <c r="D867" s="11"/>
      <c r="E867" s="11"/>
      <c r="F867" s="11"/>
      <c r="G867" s="11"/>
      <c r="I867" s="127"/>
    </row>
    <row r="868" spans="1:9" x14ac:dyDescent="0.25">
      <c r="A868" s="23"/>
      <c r="B868" s="11"/>
      <c r="C868" s="11"/>
      <c r="D868" s="11"/>
      <c r="E868" s="11"/>
      <c r="F868" s="11"/>
      <c r="G868" s="11"/>
      <c r="I868" s="127"/>
    </row>
    <row r="869" spans="1:9" x14ac:dyDescent="0.25">
      <c r="A869" s="23"/>
      <c r="B869" s="11"/>
      <c r="C869" s="11"/>
      <c r="D869" s="11"/>
      <c r="E869" s="11"/>
      <c r="F869" s="11"/>
      <c r="G869" s="11"/>
      <c r="I869" s="127"/>
    </row>
    <row r="870" spans="1:9" x14ac:dyDescent="0.25">
      <c r="A870" s="23"/>
      <c r="B870" s="11"/>
      <c r="C870" s="11"/>
      <c r="D870" s="11"/>
      <c r="E870" s="11"/>
      <c r="F870" s="11"/>
      <c r="G870" s="11"/>
      <c r="I870" s="127"/>
    </row>
    <row r="871" spans="1:9" x14ac:dyDescent="0.25">
      <c r="A871" s="23"/>
      <c r="B871" s="11"/>
      <c r="C871" s="11"/>
      <c r="D871" s="11"/>
      <c r="E871" s="11"/>
      <c r="F871" s="11"/>
      <c r="G871" s="11"/>
      <c r="I871" s="127"/>
    </row>
    <row r="872" spans="1:9" x14ac:dyDescent="0.25">
      <c r="A872" s="23"/>
      <c r="B872" s="11"/>
      <c r="C872" s="11"/>
      <c r="D872" s="11"/>
      <c r="E872" s="11"/>
      <c r="F872" s="11"/>
      <c r="G872" s="11"/>
      <c r="I872" s="127"/>
    </row>
    <row r="873" spans="1:9" x14ac:dyDescent="0.25">
      <c r="A873" s="23"/>
      <c r="B873" s="11"/>
      <c r="C873" s="11"/>
      <c r="D873" s="11"/>
      <c r="E873" s="11"/>
      <c r="F873" s="11"/>
      <c r="G873" s="11"/>
      <c r="I873" s="127"/>
    </row>
    <row r="874" spans="1:9" x14ac:dyDescent="0.25">
      <c r="A874" s="23"/>
      <c r="B874" s="11"/>
      <c r="C874" s="11"/>
      <c r="D874" s="11"/>
      <c r="E874" s="11"/>
      <c r="F874" s="11"/>
      <c r="G874" s="11"/>
      <c r="I874" s="127"/>
    </row>
    <row r="875" spans="1:9" x14ac:dyDescent="0.25">
      <c r="A875" s="23"/>
      <c r="B875" s="11"/>
      <c r="C875" s="11"/>
      <c r="D875" s="11"/>
      <c r="E875" s="11"/>
      <c r="F875" s="11"/>
      <c r="G875" s="11"/>
      <c r="I875" s="127"/>
    </row>
    <row r="876" spans="1:9" x14ac:dyDescent="0.25">
      <c r="A876" s="23"/>
      <c r="B876" s="11"/>
      <c r="C876" s="11"/>
      <c r="D876" s="11"/>
      <c r="E876" s="11"/>
      <c r="F876" s="11"/>
      <c r="G876" s="11"/>
      <c r="I876" s="127"/>
    </row>
    <row r="877" spans="1:9" x14ac:dyDescent="0.25">
      <c r="A877" s="23"/>
      <c r="B877" s="11"/>
      <c r="C877" s="11"/>
      <c r="D877" s="11"/>
      <c r="E877" s="11"/>
      <c r="F877" s="11"/>
      <c r="G877" s="11"/>
      <c r="I877" s="127"/>
    </row>
    <row r="878" spans="1:9" x14ac:dyDescent="0.25">
      <c r="A878" s="23"/>
      <c r="B878" s="11"/>
      <c r="C878" s="11"/>
      <c r="D878" s="11"/>
      <c r="E878" s="11"/>
      <c r="F878" s="11"/>
      <c r="G878" s="11"/>
      <c r="I878" s="127"/>
    </row>
    <row r="879" spans="1:9" x14ac:dyDescent="0.25">
      <c r="A879" s="23"/>
      <c r="B879" s="11"/>
      <c r="C879" s="11"/>
      <c r="D879" s="11"/>
      <c r="E879" s="11"/>
      <c r="F879" s="11"/>
      <c r="G879" s="11"/>
      <c r="I879" s="127"/>
    </row>
    <row r="880" spans="1:9" x14ac:dyDescent="0.25">
      <c r="A880" s="23"/>
      <c r="B880" s="11"/>
      <c r="C880" s="11"/>
      <c r="D880" s="11"/>
      <c r="E880" s="11"/>
      <c r="F880" s="11"/>
      <c r="G880" s="11"/>
      <c r="I880" s="127"/>
    </row>
    <row r="881" spans="1:9" x14ac:dyDescent="0.25">
      <c r="A881" s="23"/>
      <c r="B881" s="11"/>
      <c r="C881" s="11"/>
      <c r="D881" s="11"/>
      <c r="E881" s="11"/>
      <c r="F881" s="11"/>
      <c r="G881" s="11"/>
      <c r="I881" s="127"/>
    </row>
    <row r="882" spans="1:9" ht="15.75" thickBot="1" x14ac:dyDescent="0.3">
      <c r="A882" s="10"/>
      <c r="H882" s="2"/>
      <c r="I882" s="34"/>
    </row>
    <row r="883" spans="1:9" ht="16.5" thickBot="1" x14ac:dyDescent="0.3">
      <c r="A883" s="132" t="s">
        <v>243</v>
      </c>
      <c r="B883" s="5" t="s">
        <v>244</v>
      </c>
      <c r="C883" s="122"/>
      <c r="D883" s="122"/>
      <c r="E883" s="122"/>
      <c r="F883" s="122"/>
      <c r="G883" s="122"/>
      <c r="H883" s="122"/>
      <c r="I883" s="123"/>
    </row>
    <row r="884" spans="1:9" ht="15.75" x14ac:dyDescent="0.25">
      <c r="A884" s="133"/>
      <c r="B884" s="126"/>
      <c r="C884" s="126"/>
      <c r="D884" s="126"/>
      <c r="E884" s="126"/>
      <c r="F884" s="126"/>
      <c r="G884" s="126"/>
      <c r="H884" s="126"/>
      <c r="I884" s="127"/>
    </row>
    <row r="885" spans="1:9" ht="15.75" x14ac:dyDescent="0.25">
      <c r="A885" s="10"/>
      <c r="C885" s="144" t="s">
        <v>245</v>
      </c>
      <c r="D885" s="135" t="s">
        <v>246</v>
      </c>
      <c r="E885" s="135" t="s">
        <v>22</v>
      </c>
      <c r="F885" s="136" t="s">
        <v>33</v>
      </c>
      <c r="G885" s="126"/>
      <c r="H885" s="126"/>
      <c r="I885" s="127"/>
    </row>
    <row r="886" spans="1:9" ht="15.75" x14ac:dyDescent="0.25">
      <c r="A886" s="10"/>
      <c r="C886" s="145">
        <v>1</v>
      </c>
      <c r="D886" s="146"/>
      <c r="E886" s="146"/>
      <c r="F886" s="147"/>
      <c r="G886" s="126"/>
      <c r="H886" s="126"/>
      <c r="I886" s="127"/>
    </row>
    <row r="887" spans="1:9" ht="15.75" thickBot="1" x14ac:dyDescent="0.3">
      <c r="A887" s="10"/>
      <c r="C887"/>
      <c r="D887"/>
      <c r="E887"/>
      <c r="F887"/>
      <c r="H887" s="2"/>
      <c r="I887" s="34"/>
    </row>
    <row r="888" spans="1:9" ht="16.5" thickBot="1" x14ac:dyDescent="0.3">
      <c r="A888" s="132" t="s">
        <v>247</v>
      </c>
      <c r="B888" s="5" t="s">
        <v>248</v>
      </c>
      <c r="C888" s="122"/>
      <c r="D888" s="122"/>
      <c r="E888" s="122"/>
      <c r="F888" s="122"/>
      <c r="G888" s="122"/>
      <c r="H888" s="122"/>
      <c r="I888" s="123"/>
    </row>
    <row r="889" spans="1:9" x14ac:dyDescent="0.25">
      <c r="A889" s="10"/>
      <c r="I889" s="12"/>
    </row>
    <row r="890" spans="1:9" ht="15.75" x14ac:dyDescent="0.25">
      <c r="A890" s="10"/>
      <c r="C890" s="144" t="s">
        <v>245</v>
      </c>
      <c r="D890" s="135" t="s">
        <v>246</v>
      </c>
      <c r="E890" s="135" t="s">
        <v>22</v>
      </c>
      <c r="F890" s="136" t="s">
        <v>33</v>
      </c>
      <c r="I890" s="12"/>
    </row>
    <row r="891" spans="1:9" ht="15.75" x14ac:dyDescent="0.25">
      <c r="A891" s="10"/>
      <c r="C891" s="145">
        <v>1</v>
      </c>
      <c r="D891" s="146"/>
      <c r="E891" s="146"/>
      <c r="F891" s="147"/>
      <c r="I891" s="12"/>
    </row>
    <row r="892" spans="1:9" ht="15.75" thickBot="1" x14ac:dyDescent="0.3">
      <c r="A892" s="24"/>
      <c r="B892" s="25"/>
      <c r="C892" s="25"/>
      <c r="D892" s="25"/>
      <c r="E892" s="25"/>
      <c r="F892" s="25"/>
      <c r="G892" s="25"/>
      <c r="H892" s="26"/>
      <c r="I892" s="27"/>
    </row>
    <row r="893" spans="1:9" ht="15.75" x14ac:dyDescent="0.25">
      <c r="A893" s="148" t="s">
        <v>249</v>
      </c>
      <c r="B893" s="149"/>
      <c r="C893" s="149"/>
      <c r="D893" s="149"/>
      <c r="E893" s="149"/>
      <c r="F893" s="149"/>
      <c r="G893" s="149"/>
      <c r="I893" s="34"/>
    </row>
    <row r="894" spans="1:9" ht="16.5" customHeight="1" thickBot="1" x14ac:dyDescent="0.3">
      <c r="A894" s="150" t="s">
        <v>250</v>
      </c>
      <c r="B894" s="151"/>
      <c r="C894" s="151"/>
      <c r="D894" s="151"/>
      <c r="E894" s="151"/>
      <c r="F894" s="151"/>
      <c r="G894" s="151"/>
      <c r="H894" s="26"/>
      <c r="I894" s="152"/>
    </row>
    <row r="895" spans="1:9" x14ac:dyDescent="0.25">
      <c r="H895" s="2"/>
      <c r="I895" s="2"/>
    </row>
    <row r="896" spans="1:9" x14ac:dyDescent="0.25">
      <c r="B896"/>
    </row>
    <row r="897" spans="2:2" x14ac:dyDescent="0.25">
      <c r="B897"/>
    </row>
    <row r="898" spans="2:2" x14ac:dyDescent="0.25">
      <c r="B898"/>
    </row>
  </sheetData>
  <mergeCells count="10">
    <mergeCell ref="O216:P216"/>
    <mergeCell ref="Q216:R216"/>
    <mergeCell ref="A612:I612"/>
    <mergeCell ref="B1:I1"/>
    <mergeCell ref="B2:I2"/>
    <mergeCell ref="A3:I3"/>
    <mergeCell ref="C158:F158"/>
    <mergeCell ref="D451:E451"/>
    <mergeCell ref="A557:I557"/>
    <mergeCell ref="C70:E70"/>
  </mergeCells>
  <pageMargins left="0.7" right="0.7" top="0.75" bottom="0.75" header="0.3" footer="0.3"/>
  <drawing r:id="rId1"/>
  <tableParts count="31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0C31D8-AB76-4CE7-8AAD-386D31D1CA45}">
  <dimension ref="A1:J894"/>
  <sheetViews>
    <sheetView topLeftCell="A134" workbookViewId="0">
      <selection activeCell="G30" sqref="G30"/>
    </sheetView>
  </sheetViews>
  <sheetFormatPr defaultRowHeight="15" x14ac:dyDescent="0.25"/>
  <cols>
    <col min="1" max="1" width="21.5703125" style="2" customWidth="1"/>
    <col min="2" max="2" width="24" style="2" customWidth="1"/>
    <col min="3" max="3" width="17.85546875" style="2" customWidth="1"/>
    <col min="4" max="4" width="20.85546875" style="2" customWidth="1"/>
    <col min="5" max="5" width="18.42578125" style="2" customWidth="1"/>
    <col min="6" max="6" width="22" style="2" customWidth="1"/>
    <col min="7" max="7" width="18.7109375" style="2" customWidth="1"/>
    <col min="8" max="9" width="15.7109375" style="11" customWidth="1"/>
    <col min="10" max="16384" width="9.140625" style="2"/>
  </cols>
  <sheetData>
    <row r="1" spans="1:10" ht="27.75" customHeight="1" thickBot="1" x14ac:dyDescent="0.3">
      <c r="A1" s="229" t="s">
        <v>197</v>
      </c>
      <c r="B1" s="220" t="s">
        <v>251</v>
      </c>
      <c r="C1" s="221"/>
      <c r="D1" s="221"/>
      <c r="E1" s="221"/>
      <c r="F1" s="221"/>
      <c r="G1" s="221"/>
      <c r="H1" s="221"/>
      <c r="I1" s="222"/>
    </row>
    <row r="2" spans="1:10" ht="30" customHeight="1" thickBot="1" x14ac:dyDescent="0.3">
      <c r="A2" s="230"/>
      <c r="B2" s="223">
        <f>'[2]Publikime AL'!B2:I2</f>
        <v>46140</v>
      </c>
      <c r="C2" s="224"/>
      <c r="D2" s="224"/>
      <c r="E2" s="224"/>
      <c r="F2" s="224"/>
      <c r="G2" s="224"/>
      <c r="H2" s="224"/>
      <c r="I2" s="225"/>
    </row>
    <row r="3" spans="1:10" ht="21" customHeight="1" thickBot="1" x14ac:dyDescent="0.3">
      <c r="A3" s="226" t="s">
        <v>252</v>
      </c>
      <c r="B3" s="227"/>
      <c r="C3" s="227"/>
      <c r="D3" s="227"/>
      <c r="E3" s="227"/>
      <c r="F3" s="227"/>
      <c r="G3" s="227"/>
      <c r="H3" s="227"/>
      <c r="I3" s="228"/>
    </row>
    <row r="4" spans="1:10" ht="15.75" thickBot="1" x14ac:dyDescent="0.3">
      <c r="A4" s="4" t="s">
        <v>253</v>
      </c>
      <c r="B4" s="211" t="s">
        <v>254</v>
      </c>
      <c r="C4" s="212"/>
      <c r="D4" s="212"/>
      <c r="E4" s="212"/>
      <c r="F4" s="212"/>
      <c r="G4" s="213"/>
      <c r="H4" s="209" t="s">
        <v>4</v>
      </c>
      <c r="I4" s="210"/>
    </row>
    <row r="5" spans="1:10" ht="15.75" thickBot="1" x14ac:dyDescent="0.3">
      <c r="A5" s="10"/>
      <c r="I5" s="12"/>
    </row>
    <row r="6" spans="1:10" ht="15.75" customHeight="1" thickBot="1" x14ac:dyDescent="0.3">
      <c r="A6" s="4" t="s">
        <v>255</v>
      </c>
      <c r="B6" s="211" t="s">
        <v>256</v>
      </c>
      <c r="C6" s="212"/>
      <c r="D6" s="212"/>
      <c r="E6" s="212"/>
      <c r="F6" s="212"/>
      <c r="G6" s="213"/>
      <c r="H6" s="13">
        <f>'[2]Publikime AL'!H6</f>
        <v>18280.8</v>
      </c>
      <c r="I6" s="9" t="s">
        <v>7</v>
      </c>
      <c r="J6"/>
    </row>
    <row r="7" spans="1:10" ht="15.75" thickBot="1" x14ac:dyDescent="0.3">
      <c r="A7" s="10"/>
      <c r="I7" s="12"/>
    </row>
    <row r="8" spans="1:10" ht="15.75" customHeight="1" thickBot="1" x14ac:dyDescent="0.3">
      <c r="A8" s="4" t="s">
        <v>257</v>
      </c>
      <c r="B8" s="211" t="s">
        <v>258</v>
      </c>
      <c r="C8" s="212"/>
      <c r="D8" s="212"/>
      <c r="E8" s="212"/>
      <c r="F8" s="212"/>
      <c r="G8" s="212"/>
      <c r="H8" s="213"/>
      <c r="I8" s="9" t="s">
        <v>7</v>
      </c>
    </row>
    <row r="9" spans="1:10" x14ac:dyDescent="0.25">
      <c r="A9" s="10"/>
      <c r="I9" s="12"/>
    </row>
    <row r="10" spans="1:10" x14ac:dyDescent="0.25">
      <c r="A10" s="19" t="e" cm="1" vm="1">
        <f t="array" aca="1" ref="A10" ca="1">'[2]Publikime AL'!A10:H13</f>
        <v>#VALUE!</v>
      </c>
      <c r="B10" s="19" t="str">
        <f>'[2]Publikime AL'!B10</f>
        <v>27.04.2026</v>
      </c>
      <c r="C10" s="19" t="str">
        <f>'[2]Publikime AL'!C10</f>
        <v>28.04.2026</v>
      </c>
      <c r="D10" s="19" t="str">
        <f>'[2]Publikime AL'!D10</f>
        <v>29.04.20262</v>
      </c>
      <c r="E10" s="19" t="str">
        <f>'[2]Publikime AL'!E10</f>
        <v>30.04.2026</v>
      </c>
      <c r="F10" s="19" t="str">
        <f>'[2]Publikime AL'!F10</f>
        <v>01.05.2026</v>
      </c>
      <c r="G10" s="19" t="str">
        <f>'[2]Publikime AL'!G10</f>
        <v>02.05.2026</v>
      </c>
      <c r="H10" s="19" t="str">
        <f>'[2]Publikime AL'!H10</f>
        <v>03.05.2026</v>
      </c>
      <c r="I10" s="12"/>
    </row>
    <row r="11" spans="1:10" x14ac:dyDescent="0.25">
      <c r="A11" s="153" t="s">
        <v>11</v>
      </c>
      <c r="B11" s="205">
        <f>'[2]Publikime AL'!B11</f>
        <v>511</v>
      </c>
      <c r="C11" s="205">
        <f>'[2]Publikime AL'!C11</f>
        <v>520</v>
      </c>
      <c r="D11" s="205">
        <f>'[2]Publikime AL'!D11</f>
        <v>528</v>
      </c>
      <c r="E11" s="205">
        <f>'[2]Publikime AL'!E11</f>
        <v>533</v>
      </c>
      <c r="F11" s="205">
        <f>'[2]Publikime AL'!F11</f>
        <v>531</v>
      </c>
      <c r="G11" s="205">
        <f>'[2]W-1'!G7</f>
        <v>542</v>
      </c>
      <c r="H11" s="205">
        <f>'[2]Publikime AL'!H11</f>
        <v>535</v>
      </c>
      <c r="I11" s="12"/>
    </row>
    <row r="12" spans="1:10" x14ac:dyDescent="0.25">
      <c r="A12" s="153" t="s">
        <v>12</v>
      </c>
      <c r="B12" s="205">
        <f>'[2]Publikime AL'!B12</f>
        <v>1028</v>
      </c>
      <c r="C12" s="205">
        <f>'[2]Publikime AL'!C12</f>
        <v>1064</v>
      </c>
      <c r="D12" s="205">
        <f>'[2]Publikime AL'!D12</f>
        <v>1123</v>
      </c>
      <c r="E12" s="205">
        <f>'[2]Publikime AL'!E12</f>
        <v>1110</v>
      </c>
      <c r="F12" s="205">
        <f>'[2]Publikime AL'!F12</f>
        <v>1070</v>
      </c>
      <c r="G12" s="205">
        <v>1196</v>
      </c>
      <c r="H12" s="205">
        <f>'[2]Publikime AL'!H12</f>
        <v>1042</v>
      </c>
      <c r="I12" s="12"/>
    </row>
    <row r="13" spans="1:10" x14ac:dyDescent="0.25">
      <c r="A13" s="154"/>
      <c r="B13" s="19"/>
      <c r="C13" s="19"/>
      <c r="D13" s="19"/>
      <c r="E13" s="19"/>
      <c r="F13" s="19"/>
      <c r="G13" s="19"/>
      <c r="H13" s="19"/>
      <c r="I13" s="12"/>
    </row>
    <row r="14" spans="1:10" ht="15.75" thickBot="1" x14ac:dyDescent="0.3">
      <c r="A14" s="10"/>
      <c r="I14" s="12"/>
    </row>
    <row r="15" spans="1:10" ht="15.75" customHeight="1" thickBot="1" x14ac:dyDescent="0.3">
      <c r="A15" s="4" t="s">
        <v>260</v>
      </c>
      <c r="B15" s="211" t="s">
        <v>261</v>
      </c>
      <c r="C15" s="212"/>
      <c r="D15" s="212"/>
      <c r="E15" s="212"/>
      <c r="F15" s="212"/>
      <c r="G15" s="213"/>
      <c r="H15" s="209" t="s">
        <v>7</v>
      </c>
      <c r="I15" s="210"/>
    </row>
    <row r="16" spans="1:10" x14ac:dyDescent="0.25">
      <c r="A16" s="10"/>
      <c r="I16" s="12"/>
    </row>
    <row r="17" spans="1:9" x14ac:dyDescent="0.25">
      <c r="A17" s="10"/>
      <c r="C17" s="19" t="s">
        <v>262</v>
      </c>
      <c r="D17" s="19">
        <f>'[3]Publikime AL'!D40</f>
        <v>1</v>
      </c>
      <c r="E17" s="19">
        <f>'[3]Publikime AL'!E40</f>
        <v>2</v>
      </c>
      <c r="F17" s="19">
        <f>'[3]Publikime AL'!F40</f>
        <v>3</v>
      </c>
      <c r="G17" s="19">
        <f>'[3]Publikime AL'!G40</f>
        <v>4</v>
      </c>
      <c r="I17" s="12"/>
    </row>
    <row r="18" spans="1:9" x14ac:dyDescent="0.25">
      <c r="A18" s="10"/>
      <c r="C18" s="28" t="s">
        <v>11</v>
      </c>
      <c r="D18" s="19">
        <f>'[2]Publikime AL'!D41</f>
        <v>572</v>
      </c>
      <c r="E18" s="19">
        <f>'[2]Publikime AL'!E41</f>
        <v>472</v>
      </c>
      <c r="F18" s="19">
        <f>'[2]Publikime AL'!F41</f>
        <v>471</v>
      </c>
      <c r="G18" s="19">
        <f>'[2]Publikime AL'!G41</f>
        <v>461</v>
      </c>
      <c r="I18" s="12"/>
    </row>
    <row r="19" spans="1:9" x14ac:dyDescent="0.25">
      <c r="A19" s="10"/>
      <c r="C19" s="28" t="s">
        <v>12</v>
      </c>
      <c r="D19" s="19">
        <f>'[2]Publikime AL'!D42</f>
        <v>1158</v>
      </c>
      <c r="E19" s="19">
        <f>'[2]Publikime AL'!E42</f>
        <v>1127</v>
      </c>
      <c r="F19" s="19">
        <f>'[2]Publikime AL'!F42</f>
        <v>965</v>
      </c>
      <c r="G19" s="19">
        <f>'[2]Publikime AL'!G42</f>
        <v>979</v>
      </c>
      <c r="I19" s="12"/>
    </row>
    <row r="20" spans="1:9" x14ac:dyDescent="0.25">
      <c r="A20" s="10"/>
      <c r="C20" s="30"/>
      <c r="D20" s="19"/>
      <c r="E20" s="19"/>
      <c r="F20" s="19"/>
      <c r="G20" s="19"/>
      <c r="I20" s="12"/>
    </row>
    <row r="21" spans="1:9" ht="15.75" thickBot="1" x14ac:dyDescent="0.3">
      <c r="A21" s="10"/>
      <c r="I21" s="12"/>
    </row>
    <row r="22" spans="1:9" ht="15.75" customHeight="1" thickBot="1" x14ac:dyDescent="0.3">
      <c r="A22" s="4" t="s">
        <v>263</v>
      </c>
      <c r="B22" s="211" t="s">
        <v>261</v>
      </c>
      <c r="C22" s="212"/>
      <c r="D22" s="212"/>
      <c r="E22" s="212"/>
      <c r="F22" s="212"/>
      <c r="G22" s="213"/>
      <c r="H22" s="209" t="s">
        <v>7</v>
      </c>
      <c r="I22" s="210"/>
    </row>
    <row r="23" spans="1:9" x14ac:dyDescent="0.25">
      <c r="A23" s="10"/>
      <c r="B23" s="37"/>
      <c r="C23" s="37"/>
      <c r="D23" s="37"/>
      <c r="E23" s="37"/>
      <c r="F23" s="37"/>
      <c r="G23" s="37"/>
      <c r="I23" s="12"/>
    </row>
    <row r="24" spans="1:9" x14ac:dyDescent="0.25">
      <c r="A24" s="10"/>
      <c r="C24" s="214">
        <f>YEAR(B2)</f>
        <v>2026</v>
      </c>
      <c r="D24" s="215"/>
      <c r="E24" s="216"/>
      <c r="F24" s="155"/>
      <c r="I24" s="12"/>
    </row>
    <row r="25" spans="1:9" x14ac:dyDescent="0.25">
      <c r="A25" s="10"/>
      <c r="C25" s="32" t="s">
        <v>262</v>
      </c>
      <c r="D25" s="33" t="s">
        <v>11</v>
      </c>
      <c r="E25" s="33" t="s">
        <v>12</v>
      </c>
      <c r="G25" s="11"/>
      <c r="I25" s="34"/>
    </row>
    <row r="26" spans="1:9" x14ac:dyDescent="0.25">
      <c r="A26" s="10"/>
      <c r="C26" s="28">
        <v>1</v>
      </c>
      <c r="D26" s="130">
        <f>'[2]Publikime AL'!D72</f>
        <v>537</v>
      </c>
      <c r="E26" s="130">
        <f>'[2]Publikime AL'!E72</f>
        <v>1377</v>
      </c>
      <c r="G26" s="11"/>
      <c r="I26" s="34"/>
    </row>
    <row r="27" spans="1:9" x14ac:dyDescent="0.25">
      <c r="A27" s="10"/>
      <c r="C27" s="28">
        <v>2</v>
      </c>
      <c r="D27" s="130">
        <f>'[2]Publikime AL'!D73</f>
        <v>521</v>
      </c>
      <c r="E27" s="130">
        <f>'[2]Publikime AL'!E73</f>
        <v>1460</v>
      </c>
      <c r="G27" s="11"/>
      <c r="I27" s="34"/>
    </row>
    <row r="28" spans="1:9" x14ac:dyDescent="0.25">
      <c r="A28" s="10"/>
      <c r="C28" s="28">
        <v>3</v>
      </c>
      <c r="D28" s="130">
        <f>'[2]Publikime AL'!D74</f>
        <v>539</v>
      </c>
      <c r="E28" s="130">
        <f>'[2]Publikime AL'!E74</f>
        <v>1543</v>
      </c>
      <c r="G28" s="11"/>
      <c r="I28" s="34"/>
    </row>
    <row r="29" spans="1:9" x14ac:dyDescent="0.25">
      <c r="A29" s="10"/>
      <c r="C29" s="28">
        <v>4</v>
      </c>
      <c r="D29" s="130">
        <f>'[2]Publikime AL'!D75</f>
        <v>513</v>
      </c>
      <c r="E29" s="130">
        <f>'[2]Publikime AL'!E75</f>
        <v>1433</v>
      </c>
      <c r="G29" s="11"/>
      <c r="I29" s="34"/>
    </row>
    <row r="30" spans="1:9" x14ac:dyDescent="0.25">
      <c r="A30" s="10"/>
      <c r="C30" s="28">
        <v>5</v>
      </c>
      <c r="D30" s="130">
        <f>'[2]Publikime AL'!D76</f>
        <v>500</v>
      </c>
      <c r="E30" s="130">
        <f>'[2]Publikime AL'!E76</f>
        <v>1312</v>
      </c>
      <c r="G30" s="11"/>
      <c r="I30" s="34"/>
    </row>
    <row r="31" spans="1:9" x14ac:dyDescent="0.25">
      <c r="A31" s="10"/>
      <c r="C31" s="28">
        <f t="shared" ref="C31:C77" si="0">C30+1</f>
        <v>6</v>
      </c>
      <c r="D31" s="130">
        <f>'[2]Publikime AL'!D77</f>
        <v>506</v>
      </c>
      <c r="E31" s="130">
        <f>'[2]Publikime AL'!E77</f>
        <v>1396</v>
      </c>
      <c r="G31" s="11"/>
      <c r="I31" s="34"/>
    </row>
    <row r="32" spans="1:9" x14ac:dyDescent="0.25">
      <c r="A32" s="10"/>
      <c r="C32" s="28">
        <f t="shared" si="0"/>
        <v>7</v>
      </c>
      <c r="D32" s="130">
        <f>'[2]Publikime AL'!D78</f>
        <v>532</v>
      </c>
      <c r="E32" s="130">
        <f>'[2]Publikime AL'!E78</f>
        <v>1499</v>
      </c>
      <c r="G32" s="11"/>
      <c r="I32" s="34"/>
    </row>
    <row r="33" spans="1:9" x14ac:dyDescent="0.25">
      <c r="A33" s="10"/>
      <c r="C33" s="28">
        <f t="shared" si="0"/>
        <v>8</v>
      </c>
      <c r="D33" s="130">
        <f>'[2]Publikime AL'!D79</f>
        <v>503</v>
      </c>
      <c r="E33" s="130">
        <f>'[2]Publikime AL'!E79</f>
        <v>1542</v>
      </c>
      <c r="G33" s="11"/>
      <c r="I33" s="34"/>
    </row>
    <row r="34" spans="1:9" x14ac:dyDescent="0.25">
      <c r="A34" s="10"/>
      <c r="C34" s="28">
        <f t="shared" si="0"/>
        <v>9</v>
      </c>
      <c r="D34" s="130">
        <f>'[2]Publikime AL'!D80</f>
        <v>532</v>
      </c>
      <c r="E34" s="130">
        <f>'[2]Publikime AL'!E80</f>
        <v>1474</v>
      </c>
      <c r="G34" s="11"/>
      <c r="I34" s="34"/>
    </row>
    <row r="35" spans="1:9" x14ac:dyDescent="0.25">
      <c r="A35" s="10"/>
      <c r="C35" s="28">
        <f t="shared" si="0"/>
        <v>10</v>
      </c>
      <c r="D35" s="130">
        <f>'[2]Publikime AL'!D81</f>
        <v>557</v>
      </c>
      <c r="E35" s="130">
        <f>'[2]Publikime AL'!E81</f>
        <v>1382</v>
      </c>
      <c r="G35" s="11"/>
      <c r="I35" s="34"/>
    </row>
    <row r="36" spans="1:9" x14ac:dyDescent="0.25">
      <c r="A36" s="10"/>
      <c r="C36" s="28">
        <f t="shared" si="0"/>
        <v>11</v>
      </c>
      <c r="D36" s="130">
        <f>'[2]Publikime AL'!D82</f>
        <v>500</v>
      </c>
      <c r="E36" s="130">
        <f>'[2]Publikime AL'!E82</f>
        <v>1259</v>
      </c>
      <c r="G36" s="11"/>
      <c r="I36" s="34"/>
    </row>
    <row r="37" spans="1:9" x14ac:dyDescent="0.25">
      <c r="A37" s="10"/>
      <c r="C37" s="28">
        <f t="shared" si="0"/>
        <v>12</v>
      </c>
      <c r="D37" s="130">
        <f>'[2]Publikime AL'!D83</f>
        <v>500</v>
      </c>
      <c r="E37" s="130">
        <f>'[2]Publikime AL'!E83</f>
        <v>1358</v>
      </c>
      <c r="G37" s="11"/>
      <c r="I37" s="34"/>
    </row>
    <row r="38" spans="1:9" ht="15.75" customHeight="1" x14ac:dyDescent="0.25">
      <c r="A38" s="10"/>
      <c r="C38" s="28">
        <f t="shared" si="0"/>
        <v>13</v>
      </c>
      <c r="D38" s="130">
        <f>'[2]Publikime AL'!D84</f>
        <v>533</v>
      </c>
      <c r="E38" s="130">
        <f>'[2]Publikime AL'!E84</f>
        <v>1253</v>
      </c>
      <c r="G38" s="11"/>
      <c r="I38" s="34"/>
    </row>
    <row r="39" spans="1:9" x14ac:dyDescent="0.25">
      <c r="A39" s="10"/>
      <c r="C39" s="28">
        <f t="shared" si="0"/>
        <v>14</v>
      </c>
      <c r="D39" s="130">
        <f>'[2]Publikime AL'!D85</f>
        <v>400</v>
      </c>
      <c r="E39" s="130">
        <f>'[2]Publikime AL'!E85</f>
        <v>1171</v>
      </c>
      <c r="G39" s="11"/>
      <c r="I39" s="34"/>
    </row>
    <row r="40" spans="1:9" x14ac:dyDescent="0.25">
      <c r="A40" s="10"/>
      <c r="C40" s="28">
        <f t="shared" si="0"/>
        <v>15</v>
      </c>
      <c r="D40" s="130">
        <f>'[2]Publikime AL'!D86</f>
        <v>502</v>
      </c>
      <c r="E40" s="130">
        <f>'[2]Publikime AL'!E86</f>
        <v>1390</v>
      </c>
      <c r="G40" s="11"/>
      <c r="I40" s="34"/>
    </row>
    <row r="41" spans="1:9" x14ac:dyDescent="0.25">
      <c r="A41" s="10"/>
      <c r="C41" s="28">
        <f t="shared" si="0"/>
        <v>16</v>
      </c>
      <c r="D41" s="130">
        <f>'[2]Publikime AL'!D87</f>
        <v>481</v>
      </c>
      <c r="E41" s="130">
        <f>'[2]Publikime AL'!E87</f>
        <v>1146</v>
      </c>
      <c r="G41" s="11"/>
      <c r="I41" s="34"/>
    </row>
    <row r="42" spans="1:9" x14ac:dyDescent="0.25">
      <c r="A42" s="10"/>
      <c r="C42" s="28">
        <f t="shared" si="0"/>
        <v>17</v>
      </c>
      <c r="D42" s="130">
        <f>'[2]Publikime AL'!D88</f>
        <v>474</v>
      </c>
      <c r="E42" s="130">
        <f>'[2]Publikime AL'!E88</f>
        <v>1011</v>
      </c>
      <c r="G42" s="11"/>
      <c r="I42" s="34"/>
    </row>
    <row r="43" spans="1:9" x14ac:dyDescent="0.25">
      <c r="A43" s="10"/>
      <c r="C43" s="28">
        <f t="shared" si="0"/>
        <v>18</v>
      </c>
      <c r="D43" s="130">
        <f>'[2]Publikime AL'!D89</f>
        <v>500</v>
      </c>
      <c r="E43" s="130">
        <f>'[2]Publikime AL'!E89</f>
        <v>917</v>
      </c>
      <c r="G43" s="11"/>
      <c r="I43" s="34"/>
    </row>
    <row r="44" spans="1:9" x14ac:dyDescent="0.25">
      <c r="A44" s="10"/>
      <c r="C44" s="28">
        <f t="shared" si="0"/>
        <v>19</v>
      </c>
      <c r="D44" s="130">
        <f>'[2]Publikime AL'!D90</f>
        <v>512</v>
      </c>
      <c r="E44" s="130">
        <f>'[2]Publikime AL'!E90</f>
        <v>947</v>
      </c>
      <c r="G44" s="11"/>
      <c r="I44" s="34"/>
    </row>
    <row r="45" spans="1:9" x14ac:dyDescent="0.25">
      <c r="A45" s="10"/>
      <c r="C45" s="28">
        <f t="shared" si="0"/>
        <v>20</v>
      </c>
      <c r="D45" s="130">
        <f>'[2]Publikime AL'!D91</f>
        <v>481</v>
      </c>
      <c r="E45" s="130">
        <f>'[2]Publikime AL'!E91</f>
        <v>981</v>
      </c>
      <c r="G45" s="11"/>
      <c r="I45" s="34"/>
    </row>
    <row r="46" spans="1:9" x14ac:dyDescent="0.25">
      <c r="A46" s="10"/>
      <c r="C46" s="28">
        <f t="shared" si="0"/>
        <v>21</v>
      </c>
      <c r="D46" s="130">
        <f>'[2]Publikime AL'!D92</f>
        <v>476</v>
      </c>
      <c r="E46" s="130">
        <f>'[2]Publikime AL'!E92</f>
        <v>974</v>
      </c>
      <c r="G46" s="11"/>
      <c r="I46" s="34"/>
    </row>
    <row r="47" spans="1:9" x14ac:dyDescent="0.25">
      <c r="A47" s="10"/>
      <c r="C47" s="28">
        <f t="shared" si="0"/>
        <v>22</v>
      </c>
      <c r="D47" s="130">
        <f>'[2]Publikime AL'!D93</f>
        <v>470</v>
      </c>
      <c r="E47" s="130">
        <f>'[2]Publikime AL'!E93</f>
        <v>966</v>
      </c>
      <c r="G47" s="11"/>
      <c r="I47" s="34"/>
    </row>
    <row r="48" spans="1:9" x14ac:dyDescent="0.25">
      <c r="A48" s="10"/>
      <c r="C48" s="28">
        <f t="shared" si="0"/>
        <v>23</v>
      </c>
      <c r="D48" s="130">
        <f>'[2]Publikime AL'!D94</f>
        <v>489</v>
      </c>
      <c r="E48" s="130">
        <f>'[2]Publikime AL'!E94</f>
        <v>985</v>
      </c>
      <c r="G48" s="11"/>
      <c r="I48" s="34"/>
    </row>
    <row r="49" spans="1:9" x14ac:dyDescent="0.25">
      <c r="A49" s="10"/>
      <c r="C49" s="28">
        <f t="shared" si="0"/>
        <v>24</v>
      </c>
      <c r="D49" s="130">
        <f>'[2]Publikime AL'!D95</f>
        <v>521</v>
      </c>
      <c r="E49" s="130">
        <f>'[2]Publikime AL'!E95</f>
        <v>1093</v>
      </c>
      <c r="G49" s="11"/>
      <c r="I49" s="34"/>
    </row>
    <row r="50" spans="1:9" x14ac:dyDescent="0.25">
      <c r="A50" s="10"/>
      <c r="C50" s="28">
        <f t="shared" si="0"/>
        <v>25</v>
      </c>
      <c r="D50" s="130">
        <f>'[2]Publikime AL'!D96</f>
        <v>565</v>
      </c>
      <c r="E50" s="130">
        <f>'[2]Publikime AL'!E96</f>
        <v>1105</v>
      </c>
      <c r="G50" s="11"/>
      <c r="I50" s="34"/>
    </row>
    <row r="51" spans="1:9" x14ac:dyDescent="0.25">
      <c r="A51" s="10"/>
      <c r="C51" s="28">
        <f t="shared" si="0"/>
        <v>26</v>
      </c>
      <c r="D51" s="130">
        <f>'[2]Publikime AL'!D97</f>
        <v>561</v>
      </c>
      <c r="E51" s="130">
        <f>'[2]Publikime AL'!E97</f>
        <v>1204</v>
      </c>
      <c r="G51" s="11"/>
      <c r="I51" s="34"/>
    </row>
    <row r="52" spans="1:9" x14ac:dyDescent="0.25">
      <c r="A52" s="10"/>
      <c r="C52" s="28">
        <f t="shared" si="0"/>
        <v>27</v>
      </c>
      <c r="D52" s="130">
        <f>'[2]Publikime AL'!D98</f>
        <v>615</v>
      </c>
      <c r="E52" s="130">
        <f>'[2]Publikime AL'!E98</f>
        <v>1214</v>
      </c>
      <c r="G52" s="11"/>
      <c r="I52" s="34"/>
    </row>
    <row r="53" spans="1:9" x14ac:dyDescent="0.25">
      <c r="A53" s="10"/>
      <c r="C53" s="28">
        <f t="shared" si="0"/>
        <v>28</v>
      </c>
      <c r="D53" s="130">
        <f>'[2]Publikime AL'!D99</f>
        <v>572</v>
      </c>
      <c r="E53" s="130">
        <f>'[2]Publikime AL'!E99</f>
        <v>1251</v>
      </c>
      <c r="G53" s="11"/>
      <c r="I53" s="34"/>
    </row>
    <row r="54" spans="1:9" x14ac:dyDescent="0.25">
      <c r="A54" s="10"/>
      <c r="C54" s="28">
        <f t="shared" si="0"/>
        <v>29</v>
      </c>
      <c r="D54" s="130">
        <f>'[2]Publikime AL'!D100</f>
        <v>574</v>
      </c>
      <c r="E54" s="130">
        <f>'[2]Publikime AL'!E100</f>
        <v>1210</v>
      </c>
      <c r="G54" s="11"/>
      <c r="I54" s="34"/>
    </row>
    <row r="55" spans="1:9" x14ac:dyDescent="0.25">
      <c r="A55" s="10"/>
      <c r="C55" s="28">
        <f t="shared" si="0"/>
        <v>30</v>
      </c>
      <c r="D55" s="130">
        <f>'[2]Publikime AL'!D101</f>
        <v>618</v>
      </c>
      <c r="E55" s="130">
        <f>'[2]Publikime AL'!E101</f>
        <v>1355</v>
      </c>
      <c r="G55" s="11"/>
      <c r="I55" s="34"/>
    </row>
    <row r="56" spans="1:9" x14ac:dyDescent="0.25">
      <c r="A56" s="10"/>
      <c r="C56" s="28">
        <f t="shared" si="0"/>
        <v>31</v>
      </c>
      <c r="D56" s="130">
        <f>'[2]Publikime AL'!D102</f>
        <v>618</v>
      </c>
      <c r="E56" s="130">
        <f>'[2]Publikime AL'!E102</f>
        <v>1179</v>
      </c>
      <c r="G56" s="11"/>
      <c r="I56" s="34"/>
    </row>
    <row r="57" spans="1:9" x14ac:dyDescent="0.25">
      <c r="A57" s="10"/>
      <c r="C57" s="28">
        <f t="shared" si="0"/>
        <v>32</v>
      </c>
      <c r="D57" s="130">
        <f>'[2]Publikime AL'!D103</f>
        <v>602</v>
      </c>
      <c r="E57" s="130">
        <f>'[2]Publikime AL'!E103</f>
        <v>1279</v>
      </c>
      <c r="G57" s="11"/>
      <c r="I57" s="34"/>
    </row>
    <row r="58" spans="1:9" x14ac:dyDescent="0.25">
      <c r="A58" s="10"/>
      <c r="C58" s="28">
        <f t="shared" si="0"/>
        <v>33</v>
      </c>
      <c r="D58" s="130">
        <f>'[2]Publikime AL'!D104</f>
        <v>658</v>
      </c>
      <c r="E58" s="130">
        <f>'[2]Publikime AL'!E104</f>
        <v>1446</v>
      </c>
      <c r="G58" s="11"/>
      <c r="I58" s="34"/>
    </row>
    <row r="59" spans="1:9" x14ac:dyDescent="0.25">
      <c r="A59" s="10"/>
      <c r="C59" s="28">
        <f t="shared" si="0"/>
        <v>34</v>
      </c>
      <c r="D59" s="130">
        <f>'[2]Publikime AL'!D105</f>
        <v>627</v>
      </c>
      <c r="E59" s="130">
        <f>'[2]Publikime AL'!E105</f>
        <v>1271</v>
      </c>
      <c r="G59" s="11"/>
      <c r="I59" s="34"/>
    </row>
    <row r="60" spans="1:9" x14ac:dyDescent="0.25">
      <c r="A60" s="10"/>
      <c r="C60" s="28">
        <f t="shared" si="0"/>
        <v>35</v>
      </c>
      <c r="D60" s="130">
        <f>'[2]Publikime AL'!D106</f>
        <v>572</v>
      </c>
      <c r="E60" s="130">
        <f>'[2]Publikime AL'!E106</f>
        <v>1147</v>
      </c>
      <c r="G60" s="11"/>
      <c r="I60" s="34"/>
    </row>
    <row r="61" spans="1:9" x14ac:dyDescent="0.25">
      <c r="A61" s="10"/>
      <c r="C61" s="28">
        <f t="shared" si="0"/>
        <v>36</v>
      </c>
      <c r="D61" s="130">
        <f>'[2]Publikime AL'!D107</f>
        <v>511</v>
      </c>
      <c r="E61" s="130">
        <f>'[2]Publikime AL'!E107</f>
        <v>1089</v>
      </c>
      <c r="G61" s="11"/>
      <c r="I61" s="34"/>
    </row>
    <row r="62" spans="1:9" x14ac:dyDescent="0.25">
      <c r="A62" s="10"/>
      <c r="C62" s="28">
        <f t="shared" si="0"/>
        <v>37</v>
      </c>
      <c r="D62" s="130">
        <f>'[2]Publikime AL'!D108</f>
        <v>557</v>
      </c>
      <c r="E62" s="130">
        <f>'[2]Publikime AL'!E108</f>
        <v>1113</v>
      </c>
      <c r="G62" s="11"/>
      <c r="I62" s="34"/>
    </row>
    <row r="63" spans="1:9" x14ac:dyDescent="0.25">
      <c r="A63" s="10"/>
      <c r="C63" s="28">
        <f t="shared" si="0"/>
        <v>38</v>
      </c>
      <c r="D63" s="130">
        <f>'[2]Publikime AL'!D109</f>
        <v>538</v>
      </c>
      <c r="E63" s="130">
        <f>'[2]Publikime AL'!E109</f>
        <v>1113</v>
      </c>
      <c r="G63" s="11"/>
      <c r="I63" s="34"/>
    </row>
    <row r="64" spans="1:9" x14ac:dyDescent="0.25">
      <c r="A64" s="10"/>
      <c r="C64" s="28">
        <f t="shared" si="0"/>
        <v>39</v>
      </c>
      <c r="D64" s="130">
        <f>'[2]Publikime AL'!D110</f>
        <v>532</v>
      </c>
      <c r="E64" s="130">
        <f>'[2]Publikime AL'!E110</f>
        <v>1077</v>
      </c>
      <c r="G64" s="11"/>
      <c r="I64" s="34"/>
    </row>
    <row r="65" spans="1:9" x14ac:dyDescent="0.25">
      <c r="A65" s="10"/>
      <c r="C65" s="28">
        <f t="shared" si="0"/>
        <v>40</v>
      </c>
      <c r="D65" s="130">
        <f>'[2]Publikime AL'!D111</f>
        <v>488</v>
      </c>
      <c r="E65" s="130">
        <f>'[2]Publikime AL'!E111</f>
        <v>1202</v>
      </c>
      <c r="G65" s="11"/>
      <c r="I65" s="34"/>
    </row>
    <row r="66" spans="1:9" x14ac:dyDescent="0.25">
      <c r="A66" s="10"/>
      <c r="C66" s="28">
        <f t="shared" si="0"/>
        <v>41</v>
      </c>
      <c r="D66" s="130">
        <f>'[2]Publikime AL'!D112</f>
        <v>481</v>
      </c>
      <c r="E66" s="130">
        <f>'[2]Publikime AL'!E112</f>
        <v>1190</v>
      </c>
      <c r="G66" s="11"/>
      <c r="I66" s="34"/>
    </row>
    <row r="67" spans="1:9" x14ac:dyDescent="0.25">
      <c r="A67" s="10"/>
      <c r="C67" s="28">
        <f t="shared" si="0"/>
        <v>42</v>
      </c>
      <c r="D67" s="130">
        <f>'[2]Publikime AL'!D113</f>
        <v>506</v>
      </c>
      <c r="E67" s="130">
        <f>'[2]Publikime AL'!E113</f>
        <v>1157</v>
      </c>
      <c r="G67" s="11"/>
      <c r="I67" s="34"/>
    </row>
    <row r="68" spans="1:9" ht="15.75" customHeight="1" x14ac:dyDescent="0.25">
      <c r="A68" s="10"/>
      <c r="C68" s="28">
        <f t="shared" si="0"/>
        <v>43</v>
      </c>
      <c r="D68" s="130">
        <f>'[2]Publikime AL'!D114</f>
        <v>513</v>
      </c>
      <c r="E68" s="130">
        <f>'[2]Publikime AL'!E114</f>
        <v>1162</v>
      </c>
      <c r="G68" s="11"/>
      <c r="I68" s="34"/>
    </row>
    <row r="69" spans="1:9" x14ac:dyDescent="0.25">
      <c r="A69" s="10"/>
      <c r="C69" s="28">
        <f t="shared" si="0"/>
        <v>44</v>
      </c>
      <c r="D69" s="130">
        <f>'[2]Publikime AL'!D115</f>
        <v>448</v>
      </c>
      <c r="E69" s="130">
        <f>'[2]Publikime AL'!E115</f>
        <v>1154</v>
      </c>
      <c r="G69" s="11"/>
      <c r="I69" s="34"/>
    </row>
    <row r="70" spans="1:9" x14ac:dyDescent="0.25">
      <c r="A70" s="10"/>
      <c r="C70" s="28">
        <f t="shared" si="0"/>
        <v>45</v>
      </c>
      <c r="D70" s="130">
        <f>'[2]Publikime AL'!D116</f>
        <v>466</v>
      </c>
      <c r="E70" s="130">
        <f>'[2]Publikime AL'!E116</f>
        <v>1143</v>
      </c>
      <c r="G70" s="11"/>
      <c r="I70" s="34"/>
    </row>
    <row r="71" spans="1:9" x14ac:dyDescent="0.25">
      <c r="A71" s="10"/>
      <c r="C71" s="28">
        <f t="shared" si="0"/>
        <v>46</v>
      </c>
      <c r="D71" s="130">
        <f>'[2]Publikime AL'!D117</f>
        <v>496</v>
      </c>
      <c r="E71" s="130">
        <f>'[2]Publikime AL'!E117</f>
        <v>1229</v>
      </c>
      <c r="G71" s="11"/>
      <c r="I71" s="34"/>
    </row>
    <row r="72" spans="1:9" x14ac:dyDescent="0.25">
      <c r="A72" s="10"/>
      <c r="C72" s="28">
        <f t="shared" si="0"/>
        <v>47</v>
      </c>
      <c r="D72" s="130">
        <f>'[2]Publikime AL'!D118</f>
        <v>498</v>
      </c>
      <c r="E72" s="130">
        <f>'[2]Publikime AL'!E118</f>
        <v>1249</v>
      </c>
      <c r="G72" s="11"/>
      <c r="I72" s="34"/>
    </row>
    <row r="73" spans="1:9" x14ac:dyDescent="0.25">
      <c r="A73" s="10"/>
      <c r="C73" s="28">
        <f t="shared" si="0"/>
        <v>48</v>
      </c>
      <c r="D73" s="130">
        <f>'[2]Publikime AL'!D119</f>
        <v>522</v>
      </c>
      <c r="E73" s="130">
        <f>'[2]Publikime AL'!E119</f>
        <v>1375</v>
      </c>
      <c r="G73" s="11"/>
      <c r="I73" s="34"/>
    </row>
    <row r="74" spans="1:9" x14ac:dyDescent="0.25">
      <c r="A74" s="10"/>
      <c r="C74" s="28">
        <f t="shared" si="0"/>
        <v>49</v>
      </c>
      <c r="D74" s="130">
        <f>'[2]Publikime AL'!D120</f>
        <v>532</v>
      </c>
      <c r="E74" s="130">
        <f>'[2]Publikime AL'!E120</f>
        <v>1408</v>
      </c>
      <c r="G74" s="11"/>
      <c r="I74" s="34"/>
    </row>
    <row r="75" spans="1:9" x14ac:dyDescent="0.25">
      <c r="A75" s="10"/>
      <c r="C75" s="28">
        <f t="shared" si="0"/>
        <v>50</v>
      </c>
      <c r="D75" s="130">
        <f>'[2]Publikime AL'!D121</f>
        <v>543</v>
      </c>
      <c r="E75" s="130">
        <f>'[2]Publikime AL'!E121</f>
        <v>1457</v>
      </c>
      <c r="G75" s="11"/>
      <c r="I75" s="34"/>
    </row>
    <row r="76" spans="1:9" x14ac:dyDescent="0.25">
      <c r="A76" s="10"/>
      <c r="C76" s="28">
        <f t="shared" si="0"/>
        <v>51</v>
      </c>
      <c r="D76" s="130">
        <f>'[2]Publikime AL'!D122</f>
        <v>599</v>
      </c>
      <c r="E76" s="130">
        <f>'[2]Publikime AL'!E122</f>
        <v>1591</v>
      </c>
      <c r="G76" s="11"/>
      <c r="I76" s="34"/>
    </row>
    <row r="77" spans="1:9" x14ac:dyDescent="0.25">
      <c r="A77" s="10"/>
      <c r="C77" s="30">
        <f t="shared" si="0"/>
        <v>52</v>
      </c>
      <c r="D77" s="130">
        <f>'[2]Publikime AL'!D123</f>
        <v>602</v>
      </c>
      <c r="E77" s="130">
        <f>'[2]Publikime AL'!E123</f>
        <v>1571</v>
      </c>
      <c r="G77" s="11"/>
      <c r="I77" s="34"/>
    </row>
    <row r="78" spans="1:9" ht="15.75" thickBot="1" x14ac:dyDescent="0.3">
      <c r="A78" s="10"/>
      <c r="I78" s="12"/>
    </row>
    <row r="79" spans="1:9" ht="15.75" thickBot="1" x14ac:dyDescent="0.3">
      <c r="A79" s="4" t="s">
        <v>264</v>
      </c>
      <c r="B79" s="211" t="s">
        <v>265</v>
      </c>
      <c r="C79" s="212"/>
      <c r="D79" s="212"/>
      <c r="E79" s="212"/>
      <c r="F79" s="212"/>
      <c r="G79" s="213"/>
      <c r="H79" s="36">
        <f>'[3]Publikime AL'!H154</f>
        <v>1150000</v>
      </c>
      <c r="I79" s="9" t="s">
        <v>7</v>
      </c>
    </row>
    <row r="80" spans="1:9" ht="15.75" thickBot="1" x14ac:dyDescent="0.3">
      <c r="A80" s="10"/>
      <c r="B80" s="37"/>
      <c r="C80" s="37"/>
      <c r="D80" s="37"/>
      <c r="E80" s="37"/>
      <c r="F80" s="37"/>
      <c r="G80" s="37"/>
      <c r="I80" s="12"/>
    </row>
    <row r="81" spans="1:9" ht="15.75" customHeight="1" thickBot="1" x14ac:dyDescent="0.3">
      <c r="A81" s="211" t="s">
        <v>266</v>
      </c>
      <c r="B81" s="212"/>
      <c r="C81" s="212"/>
      <c r="D81" s="212"/>
      <c r="E81" s="212"/>
      <c r="F81" s="212"/>
      <c r="G81" s="212"/>
      <c r="H81" s="213"/>
      <c r="I81" s="9" t="s">
        <v>7</v>
      </c>
    </row>
    <row r="82" spans="1:9" ht="15.75" customHeight="1" x14ac:dyDescent="0.25">
      <c r="A82" s="39"/>
      <c r="B82" s="37"/>
      <c r="C82" s="37"/>
      <c r="D82" s="37"/>
      <c r="E82" s="37"/>
      <c r="F82" s="37"/>
      <c r="G82" s="37"/>
      <c r="H82" s="37"/>
      <c r="I82" s="12"/>
    </row>
    <row r="83" spans="1:9" x14ac:dyDescent="0.25">
      <c r="A83" s="10"/>
      <c r="B83" s="37"/>
      <c r="C83" s="217">
        <f>B2-DAY(2)</f>
        <v>46138</v>
      </c>
      <c r="D83" s="218"/>
      <c r="E83" s="218"/>
      <c r="F83" s="219"/>
      <c r="G83" s="37"/>
      <c r="I83" s="12"/>
    </row>
    <row r="84" spans="1:9" x14ac:dyDescent="0.25">
      <c r="A84" s="10"/>
      <c r="B84" s="37"/>
      <c r="C84" s="40" t="s">
        <v>267</v>
      </c>
      <c r="D84" s="41" t="s">
        <v>268</v>
      </c>
      <c r="E84" s="41" t="s">
        <v>269</v>
      </c>
      <c r="F84" s="42" t="s">
        <v>270</v>
      </c>
      <c r="G84" s="37"/>
      <c r="I84" s="12"/>
    </row>
    <row r="85" spans="1:9" x14ac:dyDescent="0.25">
      <c r="A85" s="10"/>
      <c r="B85" s="37"/>
      <c r="C85" s="43">
        <v>1</v>
      </c>
      <c r="D85" s="44">
        <f>'[2]Publikime AL'!D160</f>
        <v>992.1528240099999</v>
      </c>
      <c r="E85" s="44">
        <f>'[2]Publikime AL'!E160</f>
        <v>348.96000000000004</v>
      </c>
      <c r="F85" s="44">
        <f>'[2]Publikime AL'!F160</f>
        <v>643.19282400999987</v>
      </c>
      <c r="G85" s="37"/>
      <c r="I85" s="12"/>
    </row>
    <row r="86" spans="1:9" x14ac:dyDescent="0.25">
      <c r="A86" s="10"/>
      <c r="B86" s="37"/>
      <c r="C86" s="43">
        <v>2</v>
      </c>
      <c r="D86" s="44">
        <f>'[2]Publikime AL'!D161</f>
        <v>903.98440011000025</v>
      </c>
      <c r="E86" s="44">
        <f>'[2]Publikime AL'!E161</f>
        <v>321.15699999999998</v>
      </c>
      <c r="F86" s="44">
        <f>'[2]Publikime AL'!F161</f>
        <v>582.82740011000033</v>
      </c>
      <c r="G86" s="37"/>
      <c r="I86" s="12"/>
    </row>
    <row r="87" spans="1:9" x14ac:dyDescent="0.25">
      <c r="A87" s="10"/>
      <c r="B87" s="37"/>
      <c r="C87" s="43">
        <v>3</v>
      </c>
      <c r="D87" s="44">
        <f>'[2]Publikime AL'!D162</f>
        <v>866.91114640999979</v>
      </c>
      <c r="E87" s="44">
        <f>'[2]Publikime AL'!E162</f>
        <v>316.48900000000009</v>
      </c>
      <c r="F87" s="44">
        <f>'[2]Publikime AL'!F162</f>
        <v>550.42214640999964</v>
      </c>
      <c r="G87" s="37"/>
      <c r="I87" s="12"/>
    </row>
    <row r="88" spans="1:9" x14ac:dyDescent="0.25">
      <c r="A88" s="10"/>
      <c r="B88" s="37"/>
      <c r="C88" s="43">
        <v>4</v>
      </c>
      <c r="D88" s="44">
        <f>'[2]Publikime AL'!D163</f>
        <v>881.44946844000015</v>
      </c>
      <c r="E88" s="44">
        <f>'[2]Publikime AL'!E163</f>
        <v>345.161</v>
      </c>
      <c r="F88" s="44">
        <f>'[2]Publikime AL'!F163</f>
        <v>536.28846844000009</v>
      </c>
      <c r="G88" s="37"/>
      <c r="I88" s="12"/>
    </row>
    <row r="89" spans="1:9" x14ac:dyDescent="0.25">
      <c r="A89" s="10"/>
      <c r="B89" s="37"/>
      <c r="C89" s="43">
        <v>5</v>
      </c>
      <c r="D89" s="44">
        <f>'[2]Publikime AL'!D164</f>
        <v>888.99239947000001</v>
      </c>
      <c r="E89" s="44">
        <f>'[2]Publikime AL'!E164</f>
        <v>345.90500000000009</v>
      </c>
      <c r="F89" s="44">
        <f>'[2]Publikime AL'!F164</f>
        <v>543.08739946999992</v>
      </c>
      <c r="G89" s="37"/>
      <c r="I89" s="12"/>
    </row>
    <row r="90" spans="1:9" x14ac:dyDescent="0.25">
      <c r="A90" s="10"/>
      <c r="B90" s="37"/>
      <c r="C90" s="43">
        <v>6</v>
      </c>
      <c r="D90" s="44">
        <f>'[2]Publikime AL'!D165</f>
        <v>918.24676890000012</v>
      </c>
      <c r="E90" s="44">
        <f>'[2]Publikime AL'!E165</f>
        <v>345.58100000000007</v>
      </c>
      <c r="F90" s="44">
        <f>'[2]Publikime AL'!F165</f>
        <v>572.6657689000001</v>
      </c>
      <c r="G90" s="37"/>
      <c r="I90" s="12"/>
    </row>
    <row r="91" spans="1:9" x14ac:dyDescent="0.25">
      <c r="A91" s="10"/>
      <c r="B91" s="37"/>
      <c r="C91" s="43">
        <v>7</v>
      </c>
      <c r="D91" s="44">
        <f>'[2]Publikime AL'!D166</f>
        <v>987.65886702000034</v>
      </c>
      <c r="E91" s="44">
        <f>'[2]Publikime AL'!E166</f>
        <v>350.73699999999997</v>
      </c>
      <c r="F91" s="44">
        <f>'[2]Publikime AL'!F166</f>
        <v>636.92186702000038</v>
      </c>
      <c r="G91" s="37"/>
      <c r="I91" s="12"/>
    </row>
    <row r="92" spans="1:9" x14ac:dyDescent="0.25">
      <c r="A92" s="10"/>
      <c r="B92" s="37"/>
      <c r="C92" s="43">
        <v>8</v>
      </c>
      <c r="D92" s="44">
        <f>'[2]Publikime AL'!D167</f>
        <v>1130.47450269</v>
      </c>
      <c r="E92" s="44">
        <f>'[2]Publikime AL'!E167</f>
        <v>421.80899999999997</v>
      </c>
      <c r="F92" s="44">
        <f>'[2]Publikime AL'!F167</f>
        <v>708.66550269000004</v>
      </c>
      <c r="G92" s="37"/>
      <c r="I92" s="12"/>
    </row>
    <row r="93" spans="1:9" x14ac:dyDescent="0.25">
      <c r="A93" s="10"/>
      <c r="B93" s="37"/>
      <c r="C93" s="43">
        <v>9</v>
      </c>
      <c r="D93" s="44">
        <f>'[2]Publikime AL'!D168</f>
        <v>946.07289586999991</v>
      </c>
      <c r="E93" s="44">
        <f>'[2]Publikime AL'!E168</f>
        <v>187.124</v>
      </c>
      <c r="F93" s="44">
        <f>'[2]Publikime AL'!F168</f>
        <v>758.94889586999989</v>
      </c>
      <c r="G93" s="37"/>
      <c r="I93" s="12"/>
    </row>
    <row r="94" spans="1:9" x14ac:dyDescent="0.25">
      <c r="A94" s="10"/>
      <c r="B94" s="37"/>
      <c r="C94" s="43">
        <v>10</v>
      </c>
      <c r="D94" s="44">
        <f>'[2]Publikime AL'!D169</f>
        <v>837.77596475999974</v>
      </c>
      <c r="E94" s="44">
        <f>'[2]Publikime AL'!E169</f>
        <v>78.680000000000007</v>
      </c>
      <c r="F94" s="44">
        <f>'[2]Publikime AL'!F169</f>
        <v>759.09596475999979</v>
      </c>
      <c r="G94" s="37"/>
      <c r="I94" s="12"/>
    </row>
    <row r="95" spans="1:9" x14ac:dyDescent="0.25">
      <c r="A95" s="10"/>
      <c r="B95" s="37"/>
      <c r="C95" s="43">
        <v>11</v>
      </c>
      <c r="D95" s="44">
        <f>'[2]Publikime AL'!D170</f>
        <v>769.22488715999998</v>
      </c>
      <c r="E95" s="44">
        <f>'[2]Publikime AL'!E170</f>
        <v>47.202999999999975</v>
      </c>
      <c r="F95" s="44">
        <f>'[2]Publikime AL'!F170</f>
        <v>722.02188716000001</v>
      </c>
      <c r="G95" s="37"/>
      <c r="I95" s="12"/>
    </row>
    <row r="96" spans="1:9" x14ac:dyDescent="0.25">
      <c r="A96" s="10"/>
      <c r="B96" s="37"/>
      <c r="C96" s="43">
        <v>12</v>
      </c>
      <c r="D96" s="44">
        <f>'[2]Publikime AL'!D171</f>
        <v>699.82573603000003</v>
      </c>
      <c r="E96" s="44">
        <f>'[2]Publikime AL'!E171</f>
        <v>-2.035000000000025</v>
      </c>
      <c r="F96" s="44">
        <f>'[2]Publikime AL'!F171</f>
        <v>701.86073603</v>
      </c>
      <c r="G96" s="37"/>
      <c r="I96" s="12"/>
    </row>
    <row r="97" spans="1:9" x14ac:dyDescent="0.25">
      <c r="A97" s="10"/>
      <c r="B97" s="37"/>
      <c r="C97" s="43">
        <v>13</v>
      </c>
      <c r="D97" s="44">
        <f>'[2]Publikime AL'!D172</f>
        <v>686.30340058999991</v>
      </c>
      <c r="E97" s="44">
        <f>'[2]Publikime AL'!E172</f>
        <v>-11.165999999999997</v>
      </c>
      <c r="F97" s="44">
        <f>'[2]Publikime AL'!F172</f>
        <v>697.46940058999985</v>
      </c>
      <c r="G97" s="37"/>
      <c r="I97" s="12"/>
    </row>
    <row r="98" spans="1:9" x14ac:dyDescent="0.25">
      <c r="A98" s="10"/>
      <c r="B98" s="37"/>
      <c r="C98" s="43">
        <v>14</v>
      </c>
      <c r="D98" s="44">
        <f>'[2]Publikime AL'!D173</f>
        <v>686.10127344</v>
      </c>
      <c r="E98" s="44">
        <f>'[2]Publikime AL'!E173</f>
        <v>-3.7110000000000127</v>
      </c>
      <c r="F98" s="44">
        <f>'[2]Publikime AL'!F173</f>
        <v>689.81227344000001</v>
      </c>
      <c r="G98" s="37"/>
      <c r="I98" s="12"/>
    </row>
    <row r="99" spans="1:9" x14ac:dyDescent="0.25">
      <c r="A99" s="10"/>
      <c r="B99" s="37"/>
      <c r="C99" s="43">
        <v>15</v>
      </c>
      <c r="D99" s="44">
        <f>'[2]Publikime AL'!D174</f>
        <v>659.37753907000001</v>
      </c>
      <c r="E99" s="44">
        <f>'[2]Publikime AL'!E174</f>
        <v>-7.5740000000000123</v>
      </c>
      <c r="F99" s="44">
        <f>'[2]Publikime AL'!F174</f>
        <v>666.95153907000008</v>
      </c>
      <c r="G99" s="37"/>
      <c r="I99" s="12"/>
    </row>
    <row r="100" spans="1:9" x14ac:dyDescent="0.25">
      <c r="A100" s="10"/>
      <c r="B100" s="37"/>
      <c r="C100" s="43">
        <v>16</v>
      </c>
      <c r="D100" s="44">
        <f>'[2]Publikime AL'!D175</f>
        <v>661.86243884999999</v>
      </c>
      <c r="E100" s="44">
        <f>'[2]Publikime AL'!E175</f>
        <v>-4.035000000000025</v>
      </c>
      <c r="F100" s="44">
        <f>'[2]Publikime AL'!F175</f>
        <v>665.89743885000007</v>
      </c>
      <c r="G100" s="37"/>
      <c r="I100" s="12"/>
    </row>
    <row r="101" spans="1:9" x14ac:dyDescent="0.25">
      <c r="A101" s="10"/>
      <c r="B101" s="37"/>
      <c r="C101" s="43">
        <v>17</v>
      </c>
      <c r="D101" s="44">
        <f>'[2]Publikime AL'!D176</f>
        <v>705.16513504000022</v>
      </c>
      <c r="E101" s="44">
        <f>'[2]Publikime AL'!E176</f>
        <v>3.7139999999999986</v>
      </c>
      <c r="F101" s="44">
        <f>'[2]Publikime AL'!F176</f>
        <v>701.45113504000028</v>
      </c>
      <c r="G101" s="37"/>
      <c r="I101" s="12"/>
    </row>
    <row r="102" spans="1:9" x14ac:dyDescent="0.25">
      <c r="A102" s="10"/>
      <c r="B102" s="37"/>
      <c r="C102" s="43">
        <v>18</v>
      </c>
      <c r="D102" s="44">
        <f>'[2]Publikime AL'!D177</f>
        <v>895.24239342999977</v>
      </c>
      <c r="E102" s="44">
        <f>'[2]Publikime AL'!E177</f>
        <v>129.79399999999998</v>
      </c>
      <c r="F102" s="44">
        <f>'[2]Publikime AL'!F177</f>
        <v>765.44839342999978</v>
      </c>
      <c r="G102" s="37"/>
      <c r="I102" s="12"/>
    </row>
    <row r="103" spans="1:9" x14ac:dyDescent="0.25">
      <c r="A103" s="10"/>
      <c r="B103" s="37"/>
      <c r="C103" s="43">
        <v>19</v>
      </c>
      <c r="D103" s="44">
        <f>'[2]Publikime AL'!D178</f>
        <v>1180.51554588</v>
      </c>
      <c r="E103" s="44">
        <f>'[2]Publikime AL'!E178</f>
        <v>338.44100000000003</v>
      </c>
      <c r="F103" s="44">
        <f>'[2]Publikime AL'!F178</f>
        <v>842.07454587999996</v>
      </c>
      <c r="G103" s="37"/>
      <c r="I103" s="12"/>
    </row>
    <row r="104" spans="1:9" x14ac:dyDescent="0.25">
      <c r="A104" s="10"/>
      <c r="B104" s="37"/>
      <c r="C104" s="43">
        <v>20</v>
      </c>
      <c r="D104" s="44">
        <f>'[2]Publikime AL'!D179</f>
        <v>1370.2023715399996</v>
      </c>
      <c r="E104" s="44">
        <f>'[2]Publikime AL'!E179</f>
        <v>429.19800000000009</v>
      </c>
      <c r="F104" s="44">
        <f>'[2]Publikime AL'!F179</f>
        <v>941.00437153999951</v>
      </c>
      <c r="G104" s="37"/>
      <c r="I104" s="12"/>
    </row>
    <row r="105" spans="1:9" x14ac:dyDescent="0.25">
      <c r="A105" s="10"/>
      <c r="B105" s="37"/>
      <c r="C105" s="43">
        <v>21</v>
      </c>
      <c r="D105" s="44">
        <f>'[2]Publikime AL'!D180</f>
        <v>1498.2601722299999</v>
      </c>
      <c r="E105" s="44">
        <f>'[2]Publikime AL'!E180</f>
        <v>451.08400000000006</v>
      </c>
      <c r="F105" s="44">
        <f>'[2]Publikime AL'!F180</f>
        <v>1047.1761722299998</v>
      </c>
      <c r="G105" s="37"/>
      <c r="I105" s="12"/>
    </row>
    <row r="106" spans="1:9" x14ac:dyDescent="0.25">
      <c r="A106" s="10"/>
      <c r="B106" s="37"/>
      <c r="C106" s="43">
        <v>22</v>
      </c>
      <c r="D106" s="44">
        <f>'[2]Publikime AL'!D181</f>
        <v>1421.7374780799992</v>
      </c>
      <c r="E106" s="44">
        <f>'[2]Publikime AL'!E181</f>
        <v>409.20099999999996</v>
      </c>
      <c r="F106" s="44">
        <f>'[2]Publikime AL'!F181</f>
        <v>1012.5364780799991</v>
      </c>
      <c r="G106" s="37"/>
      <c r="I106" s="12"/>
    </row>
    <row r="107" spans="1:9" x14ac:dyDescent="0.25">
      <c r="A107" s="10"/>
      <c r="B107" s="37"/>
      <c r="C107" s="43">
        <v>23</v>
      </c>
      <c r="D107" s="44">
        <f>'[2]Publikime AL'!D182</f>
        <v>1295.5488827100003</v>
      </c>
      <c r="E107" s="44">
        <f>'[2]Publikime AL'!E182</f>
        <v>406.75799999999998</v>
      </c>
      <c r="F107" s="44">
        <f>'[2]Publikime AL'!F182</f>
        <v>888.79088271000023</v>
      </c>
      <c r="G107" s="37"/>
      <c r="I107" s="12"/>
    </row>
    <row r="108" spans="1:9" x14ac:dyDescent="0.25">
      <c r="A108" s="10"/>
      <c r="B108" s="37"/>
      <c r="C108" s="45">
        <v>24</v>
      </c>
      <c r="D108" s="44">
        <f>'[2]Publikime AL'!D183</f>
        <v>1159.1228263100004</v>
      </c>
      <c r="E108" s="44">
        <f>'[2]Publikime AL'!E183</f>
        <v>424.173</v>
      </c>
      <c r="F108" s="44">
        <f>'[2]Publikime AL'!F183</f>
        <v>734.94982631000039</v>
      </c>
      <c r="G108" s="37"/>
      <c r="I108" s="12"/>
    </row>
    <row r="109" spans="1:9" ht="15.75" thickBot="1" x14ac:dyDescent="0.3">
      <c r="A109" s="10"/>
      <c r="B109" s="37"/>
      <c r="C109" s="37"/>
      <c r="D109" s="37"/>
      <c r="E109" s="37"/>
      <c r="F109" s="37"/>
      <c r="G109" s="37"/>
      <c r="I109" s="12"/>
    </row>
    <row r="110" spans="1:9" ht="15.75" customHeight="1" thickBot="1" x14ac:dyDescent="0.3">
      <c r="A110" s="4" t="s">
        <v>271</v>
      </c>
      <c r="B110" s="211" t="s">
        <v>272</v>
      </c>
      <c r="C110" s="212"/>
      <c r="D110" s="212"/>
      <c r="E110" s="212"/>
      <c r="F110" s="212"/>
      <c r="G110" s="212"/>
      <c r="H110" s="212"/>
      <c r="I110" s="213"/>
    </row>
    <row r="111" spans="1:9" x14ac:dyDescent="0.25">
      <c r="A111" s="10"/>
      <c r="I111" s="12"/>
    </row>
    <row r="112" spans="1:9" ht="15.75" thickBot="1" x14ac:dyDescent="0.3">
      <c r="A112" s="10"/>
      <c r="B112" s="48" t="s">
        <v>428</v>
      </c>
      <c r="C112" s="49" t="s">
        <v>274</v>
      </c>
      <c r="D112" s="49" t="s">
        <v>275</v>
      </c>
      <c r="E112" s="49" t="s">
        <v>276</v>
      </c>
      <c r="F112" s="49" t="s">
        <v>277</v>
      </c>
      <c r="G112" s="50" t="s">
        <v>278</v>
      </c>
      <c r="I112" s="12"/>
    </row>
    <row r="113" spans="1:9" ht="15.75" thickBot="1" x14ac:dyDescent="0.3">
      <c r="A113" s="10"/>
      <c r="B113" s="173" t="s">
        <v>98</v>
      </c>
      <c r="C113" s="174" t="s">
        <v>407</v>
      </c>
      <c r="D113" s="175" t="s">
        <v>408</v>
      </c>
      <c r="E113" s="176"/>
      <c r="F113" s="176"/>
      <c r="G113" s="177" t="s">
        <v>429</v>
      </c>
      <c r="I113" s="12"/>
    </row>
    <row r="114" spans="1:9" ht="15.75" thickBot="1" x14ac:dyDescent="0.3">
      <c r="A114" s="10"/>
      <c r="B114" s="179" t="s">
        <v>98</v>
      </c>
      <c r="C114" s="180" t="s">
        <v>409</v>
      </c>
      <c r="D114" s="180" t="s">
        <v>410</v>
      </c>
      <c r="E114" s="181"/>
      <c r="F114" s="181"/>
      <c r="G114" s="177" t="s">
        <v>429</v>
      </c>
      <c r="I114" s="12"/>
    </row>
    <row r="115" spans="1:9" ht="15.75" thickBot="1" x14ac:dyDescent="0.3">
      <c r="A115" s="10"/>
      <c r="B115" s="179" t="s">
        <v>399</v>
      </c>
      <c r="C115" s="180" t="s">
        <v>411</v>
      </c>
      <c r="D115" s="180" t="s">
        <v>412</v>
      </c>
      <c r="E115" s="181"/>
      <c r="F115" s="181"/>
      <c r="G115" s="177" t="s">
        <v>429</v>
      </c>
      <c r="I115" s="12"/>
    </row>
    <row r="116" spans="1:9" ht="15.75" thickBot="1" x14ac:dyDescent="0.3">
      <c r="A116" s="10"/>
      <c r="B116" s="179" t="s">
        <v>400</v>
      </c>
      <c r="C116" s="180" t="s">
        <v>413</v>
      </c>
      <c r="D116" s="180" t="s">
        <v>414</v>
      </c>
      <c r="E116" s="181"/>
      <c r="F116" s="181"/>
      <c r="G116" s="177" t="s">
        <v>429</v>
      </c>
      <c r="I116" s="12"/>
    </row>
    <row r="117" spans="1:9" ht="18" customHeight="1" thickBot="1" x14ac:dyDescent="0.3">
      <c r="A117" s="10"/>
      <c r="B117" s="179" t="s">
        <v>400</v>
      </c>
      <c r="C117" s="180" t="s">
        <v>415</v>
      </c>
      <c r="D117" s="180" t="s">
        <v>416</v>
      </c>
      <c r="E117" s="181"/>
      <c r="F117" s="181"/>
      <c r="G117" s="177" t="s">
        <v>429</v>
      </c>
      <c r="I117" s="12"/>
    </row>
    <row r="118" spans="1:9" ht="18.75" customHeight="1" thickBot="1" x14ac:dyDescent="0.3">
      <c r="A118" s="10"/>
      <c r="B118" s="179" t="s">
        <v>401</v>
      </c>
      <c r="C118" s="180" t="s">
        <v>417</v>
      </c>
      <c r="D118" s="180" t="s">
        <v>418</v>
      </c>
      <c r="E118" s="181"/>
      <c r="F118" s="181"/>
      <c r="G118" s="177" t="s">
        <v>429</v>
      </c>
      <c r="I118" s="12"/>
    </row>
    <row r="119" spans="1:9" ht="20.25" customHeight="1" thickBot="1" x14ac:dyDescent="0.3">
      <c r="A119" s="10"/>
      <c r="B119" s="189" t="s">
        <v>96</v>
      </c>
      <c r="C119" s="190" t="s">
        <v>417</v>
      </c>
      <c r="D119" s="190" t="s">
        <v>418</v>
      </c>
      <c r="E119" s="191"/>
      <c r="F119" s="191"/>
      <c r="G119" s="177" t="s">
        <v>429</v>
      </c>
      <c r="I119" s="12"/>
    </row>
    <row r="120" spans="1:9" ht="21" customHeight="1" x14ac:dyDescent="0.25">
      <c r="A120" s="10"/>
      <c r="C120" s="167"/>
      <c r="D120" s="167"/>
      <c r="E120" s="168"/>
      <c r="F120" s="168"/>
      <c r="G120" s="166"/>
      <c r="I120" s="12"/>
    </row>
    <row r="121" spans="1:9" x14ac:dyDescent="0.25">
      <c r="A121" s="10"/>
      <c r="I121" s="12"/>
    </row>
    <row r="122" spans="1:9" ht="15.75" thickBot="1" x14ac:dyDescent="0.3">
      <c r="A122" s="10"/>
      <c r="I122" s="12"/>
    </row>
    <row r="123" spans="1:9" ht="15.75" customHeight="1" thickBot="1" x14ac:dyDescent="0.3">
      <c r="A123" s="51" t="s">
        <v>279</v>
      </c>
      <c r="B123" s="211" t="s">
        <v>280</v>
      </c>
      <c r="C123" s="212"/>
      <c r="D123" s="212"/>
      <c r="E123" s="212"/>
      <c r="F123" s="212"/>
      <c r="G123" s="212"/>
      <c r="H123" s="212"/>
      <c r="I123" s="213"/>
    </row>
    <row r="124" spans="1:9" x14ac:dyDescent="0.25">
      <c r="A124" s="10"/>
      <c r="I124" s="12"/>
    </row>
    <row r="125" spans="1:9" ht="38.25" customHeight="1" x14ac:dyDescent="0.25">
      <c r="A125" s="52"/>
      <c r="B125" s="48" t="s">
        <v>273</v>
      </c>
      <c r="C125" s="49" t="s">
        <v>274</v>
      </c>
      <c r="D125" s="49" t="s">
        <v>275</v>
      </c>
      <c r="E125" s="49" t="s">
        <v>276</v>
      </c>
      <c r="F125" s="49" t="s">
        <v>277</v>
      </c>
      <c r="G125" s="50" t="s">
        <v>278</v>
      </c>
      <c r="I125" s="12"/>
    </row>
    <row r="126" spans="1:9" x14ac:dyDescent="0.25">
      <c r="A126" s="52"/>
      <c r="B126" s="28" t="str">
        <f>[2]!Table79[Elementi]</f>
        <v>N/a</v>
      </c>
      <c r="C126" s="28" t="str">
        <f>[2]!Table79[Fillimi]</f>
        <v>N/a</v>
      </c>
      <c r="D126" s="28" t="str">
        <f>[2]!Table79[Perfundimi]</f>
        <v>N/a</v>
      </c>
      <c r="E126" s="28" t="str">
        <f>[2]!Table79[Vendndoshja]</f>
        <v>N/a</v>
      </c>
      <c r="F126" s="28" t="str">
        <f>[2]!Table79[Impakti ne kapacitetin kufitar]</f>
        <v>N/a</v>
      </c>
      <c r="G126" s="28" t="str">
        <f>[2]!Table79[Arsyeja]</f>
        <v>N/a</v>
      </c>
      <c r="I126" s="12"/>
    </row>
    <row r="127" spans="1:9" ht="15.75" thickBot="1" x14ac:dyDescent="0.3">
      <c r="A127" s="10"/>
      <c r="I127" s="12"/>
    </row>
    <row r="128" spans="1:9" ht="15.75" customHeight="1" thickBot="1" x14ac:dyDescent="0.3">
      <c r="A128" s="54" t="s">
        <v>281</v>
      </c>
      <c r="B128" s="211" t="s">
        <v>282</v>
      </c>
      <c r="C128" s="212"/>
      <c r="D128" s="212"/>
      <c r="E128" s="212"/>
      <c r="F128" s="212"/>
      <c r="G128" s="213"/>
      <c r="H128" s="209" t="s">
        <v>77</v>
      </c>
      <c r="I128" s="210"/>
    </row>
    <row r="129" spans="1:9" ht="15.75" thickBot="1" x14ac:dyDescent="0.3">
      <c r="A129" s="10"/>
      <c r="I129" s="12"/>
    </row>
    <row r="130" spans="1:9" ht="15.75" customHeight="1" thickBot="1" x14ac:dyDescent="0.3">
      <c r="A130" s="4" t="s">
        <v>283</v>
      </c>
      <c r="B130" s="211" t="s">
        <v>284</v>
      </c>
      <c r="C130" s="212"/>
      <c r="D130" s="212"/>
      <c r="E130" s="212"/>
      <c r="F130" s="212"/>
      <c r="G130" s="213"/>
      <c r="H130" s="209" t="s">
        <v>77</v>
      </c>
      <c r="I130" s="210"/>
    </row>
    <row r="131" spans="1:9" ht="15.75" thickBot="1" x14ac:dyDescent="0.3">
      <c r="A131" s="10"/>
      <c r="I131" s="12"/>
    </row>
    <row r="132" spans="1:9" ht="15.75" customHeight="1" thickBot="1" x14ac:dyDescent="0.3">
      <c r="A132" s="4" t="s">
        <v>285</v>
      </c>
      <c r="B132" s="206" t="s">
        <v>286</v>
      </c>
      <c r="C132" s="207"/>
      <c r="D132" s="207"/>
      <c r="E132" s="207"/>
      <c r="F132" s="207"/>
      <c r="G132" s="207"/>
      <c r="H132" s="207"/>
      <c r="I132" s="208"/>
    </row>
    <row r="133" spans="1:9" x14ac:dyDescent="0.25">
      <c r="A133" s="10"/>
      <c r="I133" s="12"/>
    </row>
    <row r="134" spans="1:9" ht="29.25" customHeight="1" x14ac:dyDescent="0.25">
      <c r="A134" s="10"/>
      <c r="B134" s="58" t="s">
        <v>273</v>
      </c>
      <c r="C134" s="59" t="s">
        <v>276</v>
      </c>
      <c r="D134" s="59" t="s">
        <v>287</v>
      </c>
      <c r="E134" s="59" t="s">
        <v>288</v>
      </c>
      <c r="F134" s="59" t="s">
        <v>278</v>
      </c>
      <c r="G134" s="60" t="s">
        <v>289</v>
      </c>
      <c r="I134" s="12"/>
    </row>
    <row r="135" spans="1:9" x14ac:dyDescent="0.25">
      <c r="A135" s="10"/>
      <c r="B135" s="61">
        <f>[2]!Table9[Elementi]</f>
        <v>0</v>
      </c>
      <c r="C135" s="61">
        <f>[2]!Table9[Vendndodhja]</f>
        <v>0</v>
      </c>
      <c r="D135" s="61">
        <f>[2]!Table9[Kapaciteti I instaluar(MWh)]</f>
        <v>0</v>
      </c>
      <c r="E135" s="61">
        <f>[2]!Table9[Lloji gjenerimit]</f>
        <v>0</v>
      </c>
      <c r="F135" s="61">
        <f>[2]!Table9[Arsyeja]</f>
        <v>0</v>
      </c>
      <c r="G135" s="61">
        <f>[2]!Table9[Periudha]</f>
        <v>0</v>
      </c>
      <c r="I135" s="12"/>
    </row>
    <row r="136" spans="1:9" ht="15.75" thickBot="1" x14ac:dyDescent="0.3">
      <c r="A136" s="24"/>
      <c r="B136" s="25"/>
      <c r="C136" s="25"/>
      <c r="D136" s="25"/>
      <c r="E136" s="25"/>
      <c r="F136" s="25"/>
      <c r="G136" s="25"/>
      <c r="H136" s="26"/>
      <c r="I136" s="27"/>
    </row>
    <row r="137" spans="1:9" ht="15.75" customHeight="1" thickBot="1" x14ac:dyDescent="0.3">
      <c r="A137" s="54" t="s">
        <v>290</v>
      </c>
      <c r="B137" s="206" t="s">
        <v>291</v>
      </c>
      <c r="C137" s="207"/>
      <c r="D137" s="207"/>
      <c r="E137" s="207"/>
      <c r="F137" s="207"/>
      <c r="G137" s="207"/>
      <c r="H137" s="207"/>
      <c r="I137" s="208"/>
    </row>
    <row r="138" spans="1:9" x14ac:dyDescent="0.25">
      <c r="A138" s="10"/>
      <c r="I138" s="12"/>
    </row>
    <row r="139" spans="1:9" ht="30" x14ac:dyDescent="0.25">
      <c r="A139" s="10"/>
      <c r="B139" s="58" t="s">
        <v>28</v>
      </c>
      <c r="C139" s="59" t="s">
        <v>31</v>
      </c>
      <c r="D139" s="59" t="s">
        <v>45</v>
      </c>
      <c r="E139" s="59" t="s">
        <v>46</v>
      </c>
      <c r="F139" s="59" t="s">
        <v>33</v>
      </c>
      <c r="G139" s="60" t="s">
        <v>47</v>
      </c>
      <c r="I139" s="12"/>
    </row>
    <row r="140" spans="1:9" x14ac:dyDescent="0.25">
      <c r="A140" s="10"/>
      <c r="B140" s="61" t="str">
        <f>[2]!Table911[Elementi]</f>
        <v>N/a</v>
      </c>
      <c r="C140" s="61" t="str">
        <f>[2]!Table911[Vendndodhja]</f>
        <v>N/a</v>
      </c>
      <c r="D140" s="61" t="str">
        <f>[2]!Table911[Kapaciteti I instaluar(MWh)]</f>
        <v>N/a</v>
      </c>
      <c r="E140" s="61" t="str">
        <f>[2]!Table911[Lloji gjenerimit]</f>
        <v>N/a</v>
      </c>
      <c r="F140" s="61" t="str">
        <f>[2]!Table911[Arsyeja]</f>
        <v>N/a</v>
      </c>
      <c r="G140" s="61" t="str">
        <f>[2]!Table911[Periudha]</f>
        <v>N/a</v>
      </c>
      <c r="I140" s="12"/>
    </row>
    <row r="141" spans="1:9" ht="15.75" thickBot="1" x14ac:dyDescent="0.3">
      <c r="A141" s="10"/>
      <c r="I141" s="12"/>
    </row>
    <row r="142" spans="1:9" ht="18" customHeight="1" thickBot="1" x14ac:dyDescent="0.3">
      <c r="A142" s="54" t="s">
        <v>292</v>
      </c>
      <c r="B142" s="206" t="s">
        <v>293</v>
      </c>
      <c r="C142" s="207"/>
      <c r="D142" s="207"/>
      <c r="E142" s="207"/>
      <c r="F142" s="207"/>
      <c r="G142" s="207"/>
      <c r="H142" s="207"/>
      <c r="I142" s="208"/>
    </row>
    <row r="143" spans="1:9" x14ac:dyDescent="0.25">
      <c r="A143" s="10"/>
      <c r="I143" s="12"/>
    </row>
    <row r="144" spans="1:9" ht="30" x14ac:dyDescent="0.25">
      <c r="A144" s="10"/>
      <c r="B144" s="58" t="s">
        <v>273</v>
      </c>
      <c r="C144" s="59" t="s">
        <v>276</v>
      </c>
      <c r="D144" s="59" t="s">
        <v>287</v>
      </c>
      <c r="E144" s="59" t="s">
        <v>288</v>
      </c>
      <c r="F144" s="59" t="s">
        <v>278</v>
      </c>
      <c r="G144" s="60" t="s">
        <v>289</v>
      </c>
      <c r="I144" s="12"/>
    </row>
    <row r="145" spans="1:9" x14ac:dyDescent="0.25">
      <c r="A145" s="10"/>
      <c r="B145" s="64" t="s">
        <v>296</v>
      </c>
      <c r="C145" s="64" t="s">
        <v>53</v>
      </c>
      <c r="D145" s="64">
        <v>125</v>
      </c>
      <c r="E145" s="64" t="s">
        <v>54</v>
      </c>
      <c r="F145" s="165" t="s">
        <v>295</v>
      </c>
      <c r="G145" s="64"/>
      <c r="I145" s="12"/>
    </row>
    <row r="146" spans="1:9" x14ac:dyDescent="0.25">
      <c r="A146" s="10"/>
      <c r="B146" s="64" t="s">
        <v>392</v>
      </c>
      <c r="C146" s="64" t="s">
        <v>53</v>
      </c>
      <c r="D146" s="64">
        <v>125</v>
      </c>
      <c r="E146" s="64" t="s">
        <v>54</v>
      </c>
      <c r="F146" s="165" t="s">
        <v>295</v>
      </c>
      <c r="G146" s="64"/>
      <c r="I146" s="12"/>
    </row>
    <row r="147" spans="1:9" ht="15.75" customHeight="1" x14ac:dyDescent="0.25">
      <c r="A147" s="10"/>
      <c r="B147" s="64" t="s">
        <v>294</v>
      </c>
      <c r="C147" s="64" t="s">
        <v>56</v>
      </c>
      <c r="D147" s="64">
        <v>150</v>
      </c>
      <c r="E147" s="64" t="s">
        <v>54</v>
      </c>
      <c r="F147" s="165" t="s">
        <v>295</v>
      </c>
      <c r="G147" s="64"/>
      <c r="I147" s="12"/>
    </row>
    <row r="148" spans="1:9" x14ac:dyDescent="0.25">
      <c r="A148" s="10"/>
      <c r="B148" s="64" t="s">
        <v>297</v>
      </c>
      <c r="C148" s="64" t="s">
        <v>56</v>
      </c>
      <c r="D148" s="64">
        <v>150</v>
      </c>
      <c r="E148" s="64" t="s">
        <v>54</v>
      </c>
      <c r="F148" s="165" t="s">
        <v>295</v>
      </c>
      <c r="G148" s="64"/>
      <c r="I148" s="12"/>
    </row>
    <row r="149" spans="1:9" ht="15.75" thickBot="1" x14ac:dyDescent="0.3">
      <c r="A149" s="10"/>
      <c r="I149" s="12"/>
    </row>
    <row r="150" spans="1:9" ht="15.75" thickBot="1" x14ac:dyDescent="0.3">
      <c r="A150" s="4" t="s">
        <v>298</v>
      </c>
      <c r="B150" s="206" t="s">
        <v>299</v>
      </c>
      <c r="C150" s="207"/>
      <c r="D150" s="207"/>
      <c r="E150" s="207"/>
      <c r="F150" s="207"/>
      <c r="G150" s="207"/>
      <c r="H150" s="207"/>
      <c r="I150" s="208"/>
    </row>
    <row r="151" spans="1:9" x14ac:dyDescent="0.25">
      <c r="A151" s="10"/>
      <c r="I151" s="12"/>
    </row>
    <row r="152" spans="1:9" ht="15.75" customHeight="1" x14ac:dyDescent="0.25">
      <c r="A152" s="10"/>
      <c r="B152" s="58" t="s">
        <v>273</v>
      </c>
      <c r="C152" s="59" t="s">
        <v>276</v>
      </c>
      <c r="D152" s="59" t="s">
        <v>287</v>
      </c>
      <c r="E152" s="59" t="s">
        <v>288</v>
      </c>
      <c r="F152" s="59" t="s">
        <v>278</v>
      </c>
      <c r="G152" s="60" t="s">
        <v>289</v>
      </c>
      <c r="I152" s="12"/>
    </row>
    <row r="153" spans="1:9" x14ac:dyDescent="0.25">
      <c r="A153" s="10"/>
      <c r="B153" s="61" t="str">
        <f>[2]!Table9111213[Elementi]</f>
        <v>N/a</v>
      </c>
      <c r="C153" s="61" t="str">
        <f>[2]!Table9111213[Vendndodhja]</f>
        <v>N/a</v>
      </c>
      <c r="D153" s="61" t="str">
        <f>[2]!Table9111213[Kapaciteti I instaluar(MWh)]</f>
        <v>N/a</v>
      </c>
      <c r="E153" s="61" t="str">
        <f>[2]!Table9111213[Lloji gjenerimit]</f>
        <v>N/a</v>
      </c>
      <c r="F153" s="61" t="str">
        <f>[2]!Table9111213[Arsyeja]</f>
        <v>N/a</v>
      </c>
      <c r="G153" s="61" t="str">
        <f>[2]!Table9111213[Periudha]</f>
        <v>N/a</v>
      </c>
      <c r="I153" s="12"/>
    </row>
    <row r="154" spans="1:9" ht="15.75" thickBot="1" x14ac:dyDescent="0.3">
      <c r="A154" s="10"/>
      <c r="I154" s="12"/>
    </row>
    <row r="155" spans="1:9" ht="15.75" customHeight="1" thickBot="1" x14ac:dyDescent="0.3">
      <c r="A155" s="4" t="s">
        <v>300</v>
      </c>
      <c r="B155" s="206" t="s">
        <v>301</v>
      </c>
      <c r="C155" s="207"/>
      <c r="D155" s="207"/>
      <c r="E155" s="207"/>
      <c r="F155" s="207"/>
      <c r="G155" s="207"/>
      <c r="H155" s="207"/>
      <c r="I155" s="208"/>
    </row>
    <row r="156" spans="1:9" ht="15.75" customHeight="1" x14ac:dyDescent="0.25">
      <c r="A156" s="10"/>
      <c r="I156" s="12"/>
    </row>
    <row r="157" spans="1:9" x14ac:dyDescent="0.25">
      <c r="A157" s="10"/>
      <c r="C157" s="157" t="s">
        <v>302</v>
      </c>
      <c r="D157" s="157" t="s">
        <v>303</v>
      </c>
      <c r="E157" s="91" t="s">
        <v>63</v>
      </c>
      <c r="G157" s="11"/>
      <c r="I157" s="34"/>
    </row>
    <row r="158" spans="1:9" x14ac:dyDescent="0.25">
      <c r="A158" s="10"/>
      <c r="C158" s="28" t="s">
        <v>64</v>
      </c>
      <c r="D158" s="29" t="s">
        <v>65</v>
      </c>
      <c r="E158" s="158">
        <f>'[2]Publikime AL'!E261</f>
        <v>200</v>
      </c>
      <c r="G158" s="11"/>
      <c r="I158" s="34"/>
    </row>
    <row r="159" spans="1:9" x14ac:dyDescent="0.25">
      <c r="A159" s="10"/>
      <c r="C159" s="28" t="s">
        <v>65</v>
      </c>
      <c r="D159" s="29" t="s">
        <v>64</v>
      </c>
      <c r="E159" s="158">
        <f>'[2]Publikime AL'!E262</f>
        <v>200</v>
      </c>
      <c r="G159" s="11"/>
      <c r="I159" s="34"/>
    </row>
    <row r="160" spans="1:9" x14ac:dyDescent="0.25">
      <c r="A160" s="10"/>
      <c r="C160" s="28" t="s">
        <v>64</v>
      </c>
      <c r="D160" s="29" t="s">
        <v>66</v>
      </c>
      <c r="E160" s="158">
        <f>'[2]Publikime AL'!E263</f>
        <v>200</v>
      </c>
      <c r="G160" s="11"/>
      <c r="I160" s="34"/>
    </row>
    <row r="161" spans="1:9" x14ac:dyDescent="0.25">
      <c r="A161" s="10"/>
      <c r="C161" s="28" t="s">
        <v>66</v>
      </c>
      <c r="D161" s="29" t="s">
        <v>64</v>
      </c>
      <c r="E161" s="158">
        <f>'[2]Publikime AL'!E264</f>
        <v>200</v>
      </c>
      <c r="G161" s="11"/>
      <c r="I161" s="34"/>
    </row>
    <row r="162" spans="1:9" ht="15.75" customHeight="1" x14ac:dyDescent="0.25">
      <c r="A162" s="10"/>
      <c r="C162" s="28" t="s">
        <v>64</v>
      </c>
      <c r="D162" s="29" t="s">
        <v>67</v>
      </c>
      <c r="E162" s="158">
        <f>'[2]Publikime AL'!E265</f>
        <v>200</v>
      </c>
      <c r="G162" s="11"/>
      <c r="I162" s="34"/>
    </row>
    <row r="163" spans="1:9" x14ac:dyDescent="0.25">
      <c r="A163" s="10"/>
      <c r="C163" s="30" t="s">
        <v>67</v>
      </c>
      <c r="D163" s="35" t="s">
        <v>64</v>
      </c>
      <c r="E163" s="158">
        <f>'[2]Publikime AL'!E266</f>
        <v>200</v>
      </c>
      <c r="G163" s="11"/>
      <c r="I163" s="34"/>
    </row>
    <row r="164" spans="1:9" ht="15.75" thickBot="1" x14ac:dyDescent="0.3">
      <c r="A164" s="10"/>
      <c r="I164" s="12"/>
    </row>
    <row r="165" spans="1:9" ht="15.75" customHeight="1" thickBot="1" x14ac:dyDescent="0.3">
      <c r="A165" s="4" t="s">
        <v>300</v>
      </c>
      <c r="B165" s="206" t="s">
        <v>304</v>
      </c>
      <c r="C165" s="207"/>
      <c r="D165" s="207"/>
      <c r="E165" s="207"/>
      <c r="F165" s="207"/>
      <c r="G165" s="207"/>
      <c r="H165" s="207"/>
      <c r="I165" s="208"/>
    </row>
    <row r="166" spans="1:9" x14ac:dyDescent="0.25">
      <c r="A166" s="10"/>
      <c r="I166" s="12"/>
    </row>
    <row r="167" spans="1:9" x14ac:dyDescent="0.25">
      <c r="A167" s="10"/>
      <c r="C167" s="32" t="s">
        <v>302</v>
      </c>
      <c r="D167" s="32" t="s">
        <v>303</v>
      </c>
      <c r="E167" s="69" t="s">
        <v>69</v>
      </c>
      <c r="I167" s="12"/>
    </row>
    <row r="168" spans="1:9" x14ac:dyDescent="0.25">
      <c r="A168" s="10"/>
      <c r="C168" s="28" t="s">
        <v>64</v>
      </c>
      <c r="D168" s="29" t="s">
        <v>65</v>
      </c>
      <c r="E168" s="53">
        <f>'[2]Publikime AL'!E271</f>
        <v>400</v>
      </c>
      <c r="I168" s="12"/>
    </row>
    <row r="169" spans="1:9" x14ac:dyDescent="0.25">
      <c r="A169" s="10"/>
      <c r="C169" s="28" t="s">
        <v>65</v>
      </c>
      <c r="D169" s="29" t="s">
        <v>64</v>
      </c>
      <c r="E169" s="53">
        <f>'[2]Publikime AL'!E272</f>
        <v>400</v>
      </c>
      <c r="I169" s="12"/>
    </row>
    <row r="170" spans="1:9" x14ac:dyDescent="0.25">
      <c r="A170" s="10"/>
      <c r="C170" s="28" t="s">
        <v>64</v>
      </c>
      <c r="D170" s="29" t="s">
        <v>66</v>
      </c>
      <c r="E170" s="53">
        <f>'[2]Publikime AL'!E273</f>
        <v>300</v>
      </c>
      <c r="I170" s="12"/>
    </row>
    <row r="171" spans="1:9" x14ac:dyDescent="0.25">
      <c r="A171" s="10"/>
      <c r="C171" s="28" t="s">
        <v>66</v>
      </c>
      <c r="D171" s="29" t="s">
        <v>64</v>
      </c>
      <c r="E171" s="53">
        <f>'[2]Publikime AL'!E274</f>
        <v>300</v>
      </c>
      <c r="I171" s="12"/>
    </row>
    <row r="172" spans="1:9" ht="15.75" customHeight="1" x14ac:dyDescent="0.25">
      <c r="A172" s="10"/>
      <c r="C172" s="28" t="s">
        <v>64</v>
      </c>
      <c r="D172" s="29" t="s">
        <v>67</v>
      </c>
      <c r="E172" s="53">
        <f>'[2]Publikime AL'!E275</f>
        <v>300</v>
      </c>
      <c r="I172" s="12"/>
    </row>
    <row r="173" spans="1:9" ht="15.75" customHeight="1" x14ac:dyDescent="0.25">
      <c r="A173" s="10"/>
      <c r="C173" s="30" t="s">
        <v>67</v>
      </c>
      <c r="D173" s="35" t="s">
        <v>64</v>
      </c>
      <c r="E173" s="53">
        <f>'[2]Publikime AL'!E276</f>
        <v>300</v>
      </c>
      <c r="I173" s="12"/>
    </row>
    <row r="174" spans="1:9" ht="15.75" thickBot="1" x14ac:dyDescent="0.3">
      <c r="A174" s="10"/>
      <c r="I174" s="12"/>
    </row>
    <row r="175" spans="1:9" ht="15.75" customHeight="1" thickBot="1" x14ac:dyDescent="0.3">
      <c r="A175" s="4" t="s">
        <v>300</v>
      </c>
      <c r="B175" s="206" t="s">
        <v>305</v>
      </c>
      <c r="C175" s="207"/>
      <c r="D175" s="207"/>
      <c r="E175" s="207"/>
      <c r="F175" s="207"/>
      <c r="G175" s="208"/>
      <c r="H175" s="209" t="s">
        <v>77</v>
      </c>
      <c r="I175" s="210"/>
    </row>
    <row r="176" spans="1:9" ht="15.75" customHeight="1" x14ac:dyDescent="0.25">
      <c r="A176" s="10"/>
      <c r="I176" s="12"/>
    </row>
    <row r="177" spans="1:9" ht="15.75" customHeight="1" x14ac:dyDescent="0.25">
      <c r="A177" s="10"/>
      <c r="C177" s="32" t="s">
        <v>302</v>
      </c>
      <c r="D177" s="32" t="s">
        <v>303</v>
      </c>
      <c r="E177" s="69" t="s">
        <v>69</v>
      </c>
      <c r="I177" s="12"/>
    </row>
    <row r="178" spans="1:9" ht="15.75" customHeight="1" x14ac:dyDescent="0.25">
      <c r="A178" s="10"/>
      <c r="C178" s="28" t="s">
        <v>64</v>
      </c>
      <c r="D178" s="29" t="s">
        <v>65</v>
      </c>
      <c r="E178" s="53">
        <f>'[2]Publikime AL'!E281</f>
        <v>400</v>
      </c>
      <c r="I178" s="12"/>
    </row>
    <row r="179" spans="1:9" ht="15.75" customHeight="1" x14ac:dyDescent="0.25">
      <c r="A179" s="10"/>
      <c r="C179" s="28" t="s">
        <v>65</v>
      </c>
      <c r="D179" s="29" t="s">
        <v>64</v>
      </c>
      <c r="E179" s="53">
        <f>'[2]Publikime AL'!E282</f>
        <v>400</v>
      </c>
      <c r="I179" s="12"/>
    </row>
    <row r="180" spans="1:9" ht="14.25" customHeight="1" x14ac:dyDescent="0.25">
      <c r="A180" s="10"/>
      <c r="C180" s="28" t="s">
        <v>64</v>
      </c>
      <c r="D180" s="29" t="s">
        <v>66</v>
      </c>
      <c r="E180" s="53">
        <f>'[2]Publikime AL'!E283</f>
        <v>300</v>
      </c>
      <c r="I180" s="12"/>
    </row>
    <row r="181" spans="1:9" x14ac:dyDescent="0.25">
      <c r="A181" s="10"/>
      <c r="C181" s="28" t="s">
        <v>66</v>
      </c>
      <c r="D181" s="29" t="s">
        <v>64</v>
      </c>
      <c r="E181" s="53">
        <f>'[2]Publikime AL'!E284</f>
        <v>300</v>
      </c>
      <c r="I181" s="12"/>
    </row>
    <row r="182" spans="1:9" ht="15.75" customHeight="1" x14ac:dyDescent="0.25">
      <c r="A182" s="10"/>
      <c r="C182" s="28" t="s">
        <v>64</v>
      </c>
      <c r="D182" s="29" t="s">
        <v>67</v>
      </c>
      <c r="E182" s="53">
        <f>'[2]Publikime AL'!E285</f>
        <v>300</v>
      </c>
      <c r="I182" s="12"/>
    </row>
    <row r="183" spans="1:9" x14ac:dyDescent="0.25">
      <c r="A183" s="10"/>
      <c r="C183" s="30" t="s">
        <v>67</v>
      </c>
      <c r="D183" s="35" t="s">
        <v>64</v>
      </c>
      <c r="E183" s="53">
        <f>'[2]Publikime AL'!E286</f>
        <v>300</v>
      </c>
      <c r="I183" s="12"/>
    </row>
    <row r="184" spans="1:9" ht="15.75" thickBot="1" x14ac:dyDescent="0.3">
      <c r="A184" s="10"/>
      <c r="I184" s="12"/>
    </row>
    <row r="185" spans="1:9" ht="15.75" customHeight="1" thickBot="1" x14ac:dyDescent="0.3">
      <c r="A185" s="4" t="s">
        <v>300</v>
      </c>
      <c r="B185" s="206" t="s">
        <v>306</v>
      </c>
      <c r="C185" s="207"/>
      <c r="D185" s="207"/>
      <c r="E185" s="207"/>
      <c r="F185" s="207"/>
      <c r="G185" s="207"/>
      <c r="H185" s="207"/>
      <c r="I185" s="208"/>
    </row>
    <row r="186" spans="1:9" x14ac:dyDescent="0.25">
      <c r="A186" s="10"/>
      <c r="I186" s="12"/>
    </row>
    <row r="187" spans="1:9" x14ac:dyDescent="0.25">
      <c r="A187" s="10"/>
      <c r="C187" s="32" t="s">
        <v>302</v>
      </c>
      <c r="D187" s="32" t="s">
        <v>303</v>
      </c>
      <c r="E187" s="33" t="s">
        <v>63</v>
      </c>
      <c r="G187" s="11"/>
      <c r="I187" s="34"/>
    </row>
    <row r="188" spans="1:9" x14ac:dyDescent="0.25">
      <c r="A188" s="10"/>
      <c r="C188" s="28" t="s">
        <v>64</v>
      </c>
      <c r="D188" s="29" t="s">
        <v>65</v>
      </c>
      <c r="E188" s="29">
        <f>'[2]Publikime AL'!E291</f>
        <v>200</v>
      </c>
      <c r="G188" s="11"/>
      <c r="I188" s="34"/>
    </row>
    <row r="189" spans="1:9" x14ac:dyDescent="0.25">
      <c r="A189" s="10"/>
      <c r="C189" s="28" t="s">
        <v>65</v>
      </c>
      <c r="D189" s="29" t="s">
        <v>64</v>
      </c>
      <c r="E189" s="29">
        <f>'[2]Publikime AL'!E292</f>
        <v>200</v>
      </c>
      <c r="G189" s="11"/>
      <c r="I189" s="34"/>
    </row>
    <row r="190" spans="1:9" x14ac:dyDescent="0.25">
      <c r="A190" s="10"/>
      <c r="C190" s="28" t="s">
        <v>64</v>
      </c>
      <c r="D190" s="29" t="s">
        <v>66</v>
      </c>
      <c r="E190" s="29">
        <f>'[2]Publikime AL'!E293</f>
        <v>200</v>
      </c>
      <c r="G190" s="11"/>
      <c r="I190" s="34"/>
    </row>
    <row r="191" spans="1:9" x14ac:dyDescent="0.25">
      <c r="A191" s="10"/>
      <c r="C191" s="28" t="s">
        <v>66</v>
      </c>
      <c r="D191" s="29" t="s">
        <v>64</v>
      </c>
      <c r="E191" s="29">
        <f>'[2]Publikime AL'!E294</f>
        <v>200</v>
      </c>
      <c r="G191" s="11"/>
      <c r="I191" s="34"/>
    </row>
    <row r="192" spans="1:9" ht="15.75" customHeight="1" x14ac:dyDescent="0.25">
      <c r="A192" s="10"/>
      <c r="C192" s="28" t="s">
        <v>64</v>
      </c>
      <c r="D192" s="29" t="s">
        <v>67</v>
      </c>
      <c r="E192" s="29">
        <f>'[2]Publikime AL'!E295</f>
        <v>200</v>
      </c>
      <c r="G192" s="11"/>
      <c r="I192" s="34"/>
    </row>
    <row r="193" spans="1:9" x14ac:dyDescent="0.25">
      <c r="A193" s="10"/>
      <c r="C193" s="30" t="s">
        <v>67</v>
      </c>
      <c r="D193" s="35" t="s">
        <v>64</v>
      </c>
      <c r="E193" s="29">
        <f>'[2]Publikime AL'!E296</f>
        <v>200</v>
      </c>
      <c r="G193" s="11"/>
      <c r="I193" s="34"/>
    </row>
    <row r="194" spans="1:9" ht="15.75" thickBot="1" x14ac:dyDescent="0.3">
      <c r="A194" s="10"/>
      <c r="I194" s="12"/>
    </row>
    <row r="195" spans="1:9" ht="15.75" customHeight="1" thickBot="1" x14ac:dyDescent="0.3">
      <c r="A195" s="4" t="s">
        <v>300</v>
      </c>
      <c r="B195" s="206" t="s">
        <v>307</v>
      </c>
      <c r="C195" s="207"/>
      <c r="D195" s="207"/>
      <c r="E195" s="207"/>
      <c r="F195" s="207"/>
      <c r="G195" s="207"/>
      <c r="H195" s="207"/>
      <c r="I195" s="208"/>
    </row>
    <row r="196" spans="1:9" x14ac:dyDescent="0.25">
      <c r="A196" s="10"/>
      <c r="I196" s="12"/>
    </row>
    <row r="197" spans="1:9" x14ac:dyDescent="0.25">
      <c r="A197" s="10"/>
      <c r="C197" s="32" t="s">
        <v>302</v>
      </c>
      <c r="D197" s="32" t="s">
        <v>303</v>
      </c>
      <c r="E197" s="69" t="s">
        <v>69</v>
      </c>
      <c r="I197" s="12"/>
    </row>
    <row r="198" spans="1:9" x14ac:dyDescent="0.25">
      <c r="A198" s="10"/>
      <c r="C198" s="28" t="s">
        <v>64</v>
      </c>
      <c r="D198" s="29" t="s">
        <v>65</v>
      </c>
      <c r="E198" s="53">
        <f>'[2]Publikime AL'!E301</f>
        <v>400</v>
      </c>
      <c r="I198" s="12"/>
    </row>
    <row r="199" spans="1:9" x14ac:dyDescent="0.25">
      <c r="A199" s="10"/>
      <c r="C199" s="28" t="s">
        <v>65</v>
      </c>
      <c r="D199" s="29" t="s">
        <v>64</v>
      </c>
      <c r="E199" s="53">
        <f>'[2]Publikime AL'!E302</f>
        <v>400</v>
      </c>
      <c r="I199" s="12"/>
    </row>
    <row r="200" spans="1:9" x14ac:dyDescent="0.25">
      <c r="A200" s="10"/>
      <c r="C200" s="28" t="s">
        <v>64</v>
      </c>
      <c r="D200" s="29" t="s">
        <v>66</v>
      </c>
      <c r="E200" s="53">
        <f>'[2]Publikime AL'!E303</f>
        <v>300</v>
      </c>
      <c r="I200" s="12"/>
    </row>
    <row r="201" spans="1:9" x14ac:dyDescent="0.25">
      <c r="A201" s="10"/>
      <c r="C201" s="28" t="s">
        <v>66</v>
      </c>
      <c r="D201" s="29" t="s">
        <v>64</v>
      </c>
      <c r="E201" s="53">
        <f>'[2]Publikime AL'!E304</f>
        <v>300</v>
      </c>
      <c r="I201" s="12"/>
    </row>
    <row r="202" spans="1:9" ht="15.75" customHeight="1" x14ac:dyDescent="0.25">
      <c r="A202" s="10"/>
      <c r="C202" s="28" t="s">
        <v>64</v>
      </c>
      <c r="D202" s="29" t="s">
        <v>67</v>
      </c>
      <c r="E202" s="53">
        <f>'[2]Publikime AL'!E305</f>
        <v>300</v>
      </c>
      <c r="I202" s="12"/>
    </row>
    <row r="203" spans="1:9" ht="15.75" customHeight="1" x14ac:dyDescent="0.25">
      <c r="A203" s="10"/>
      <c r="C203" s="30" t="s">
        <v>67</v>
      </c>
      <c r="D203" s="35" t="s">
        <v>64</v>
      </c>
      <c r="E203" s="53">
        <f>'[2]Publikime AL'!E306</f>
        <v>300</v>
      </c>
      <c r="I203" s="12"/>
    </row>
    <row r="204" spans="1:9" ht="15.75" thickBot="1" x14ac:dyDescent="0.3">
      <c r="A204" s="10"/>
      <c r="I204" s="12"/>
    </row>
    <row r="205" spans="1:9" ht="15.75" customHeight="1" thickBot="1" x14ac:dyDescent="0.3">
      <c r="A205" s="4" t="s">
        <v>300</v>
      </c>
      <c r="B205" s="206" t="s">
        <v>308</v>
      </c>
      <c r="C205" s="207"/>
      <c r="D205" s="207"/>
      <c r="E205" s="207"/>
      <c r="F205" s="207"/>
      <c r="G205" s="208"/>
      <c r="H205" s="209" t="s">
        <v>77</v>
      </c>
      <c r="I205" s="210"/>
    </row>
    <row r="206" spans="1:9" ht="15.75" customHeight="1" x14ac:dyDescent="0.25">
      <c r="A206" s="10"/>
      <c r="I206" s="12"/>
    </row>
    <row r="207" spans="1:9" ht="15.75" customHeight="1" x14ac:dyDescent="0.25">
      <c r="A207" s="10"/>
      <c r="C207" s="32" t="s">
        <v>302</v>
      </c>
      <c r="D207" s="32" t="s">
        <v>303</v>
      </c>
      <c r="E207" s="69" t="s">
        <v>69</v>
      </c>
      <c r="I207" s="12"/>
    </row>
    <row r="208" spans="1:9" ht="15.75" customHeight="1" x14ac:dyDescent="0.25">
      <c r="A208" s="10"/>
      <c r="C208" s="28" t="s">
        <v>64</v>
      </c>
      <c r="D208" s="29" t="s">
        <v>65</v>
      </c>
      <c r="E208" s="53">
        <f>'[2]Publikime AL'!E311</f>
        <v>400</v>
      </c>
      <c r="I208" s="12"/>
    </row>
    <row r="209" spans="1:9" ht="15.75" customHeight="1" x14ac:dyDescent="0.25">
      <c r="A209" s="10"/>
      <c r="C209" s="28" t="s">
        <v>65</v>
      </c>
      <c r="D209" s="29" t="s">
        <v>64</v>
      </c>
      <c r="E209" s="53">
        <f>'[2]Publikime AL'!E312</f>
        <v>400</v>
      </c>
      <c r="I209" s="12"/>
    </row>
    <row r="210" spans="1:9" ht="15.75" customHeight="1" x14ac:dyDescent="0.25">
      <c r="A210" s="10"/>
      <c r="C210" s="28" t="s">
        <v>64</v>
      </c>
      <c r="D210" s="29" t="s">
        <v>66</v>
      </c>
      <c r="E210" s="53">
        <f>'[2]Publikime AL'!E313</f>
        <v>300</v>
      </c>
      <c r="I210" s="12"/>
    </row>
    <row r="211" spans="1:9" ht="15.75" customHeight="1" x14ac:dyDescent="0.25">
      <c r="A211" s="10"/>
      <c r="C211" s="28" t="s">
        <v>66</v>
      </c>
      <c r="D211" s="29" t="s">
        <v>64</v>
      </c>
      <c r="E211" s="53">
        <f>'[2]Publikime AL'!E314</f>
        <v>300</v>
      </c>
      <c r="I211" s="12"/>
    </row>
    <row r="212" spans="1:9" x14ac:dyDescent="0.25">
      <c r="A212" s="10"/>
      <c r="C212" s="28" t="s">
        <v>64</v>
      </c>
      <c r="D212" s="29" t="s">
        <v>67</v>
      </c>
      <c r="E212" s="53">
        <f>'[2]Publikime AL'!E315</f>
        <v>300</v>
      </c>
      <c r="I212" s="12"/>
    </row>
    <row r="213" spans="1:9" ht="15.75" customHeight="1" x14ac:dyDescent="0.25">
      <c r="A213" s="10"/>
      <c r="C213" s="30" t="s">
        <v>67</v>
      </c>
      <c r="D213" s="35" t="s">
        <v>64</v>
      </c>
      <c r="E213" s="53">
        <f>'[2]Publikime AL'!E316</f>
        <v>300</v>
      </c>
      <c r="I213" s="12"/>
    </row>
    <row r="214" spans="1:9" x14ac:dyDescent="0.25">
      <c r="A214" s="10"/>
      <c r="I214" s="12"/>
    </row>
    <row r="215" spans="1:9" ht="15.75" thickBot="1" x14ac:dyDescent="0.3">
      <c r="A215" s="10"/>
      <c r="I215" s="12"/>
    </row>
    <row r="216" spans="1:9" ht="15.75" customHeight="1" thickBot="1" x14ac:dyDescent="0.3">
      <c r="A216" s="4" t="s">
        <v>300</v>
      </c>
      <c r="B216" s="206" t="s">
        <v>309</v>
      </c>
      <c r="C216" s="207"/>
      <c r="D216" s="207"/>
      <c r="E216" s="207"/>
      <c r="F216" s="207"/>
      <c r="G216" s="207"/>
      <c r="H216" s="207"/>
      <c r="I216" s="208"/>
    </row>
    <row r="217" spans="1:9" x14ac:dyDescent="0.25">
      <c r="A217" s="10"/>
      <c r="I217" s="12"/>
    </row>
    <row r="218" spans="1:9" x14ac:dyDescent="0.25">
      <c r="A218" s="10"/>
      <c r="C218" s="32" t="s">
        <v>302</v>
      </c>
      <c r="D218" s="32" t="s">
        <v>303</v>
      </c>
      <c r="E218" s="69" t="s">
        <v>69</v>
      </c>
      <c r="I218" s="12"/>
    </row>
    <row r="219" spans="1:9" x14ac:dyDescent="0.25">
      <c r="A219" s="10"/>
      <c r="C219" s="28" t="s">
        <v>64</v>
      </c>
      <c r="D219" s="29" t="s">
        <v>65</v>
      </c>
      <c r="E219" s="53">
        <f>'[2]Publikime AL'!E332</f>
        <v>400</v>
      </c>
      <c r="I219" s="12"/>
    </row>
    <row r="220" spans="1:9" x14ac:dyDescent="0.25">
      <c r="A220" s="10"/>
      <c r="C220" s="28" t="s">
        <v>65</v>
      </c>
      <c r="D220" s="29" t="s">
        <v>64</v>
      </c>
      <c r="E220" s="53">
        <f>'[2]Publikime AL'!E333</f>
        <v>400</v>
      </c>
      <c r="I220" s="12"/>
    </row>
    <row r="221" spans="1:9" x14ac:dyDescent="0.25">
      <c r="A221" s="10"/>
      <c r="C221" s="28" t="s">
        <v>64</v>
      </c>
      <c r="D221" s="29" t="s">
        <v>66</v>
      </c>
      <c r="E221" s="53">
        <f>'[2]Publikime AL'!E334</f>
        <v>300</v>
      </c>
      <c r="I221" s="12"/>
    </row>
    <row r="222" spans="1:9" x14ac:dyDescent="0.25">
      <c r="A222" s="10"/>
      <c r="C222" s="28" t="s">
        <v>66</v>
      </c>
      <c r="D222" s="29" t="s">
        <v>64</v>
      </c>
      <c r="E222" s="53">
        <f>'[2]Publikime AL'!E335</f>
        <v>300</v>
      </c>
      <c r="I222" s="12"/>
    </row>
    <row r="223" spans="1:9" ht="15.75" customHeight="1" x14ac:dyDescent="0.25">
      <c r="A223" s="10"/>
      <c r="C223" s="28" t="s">
        <v>64</v>
      </c>
      <c r="D223" s="29" t="s">
        <v>67</v>
      </c>
      <c r="E223" s="53">
        <f>'[2]Publikime AL'!E336</f>
        <v>300</v>
      </c>
      <c r="I223" s="12"/>
    </row>
    <row r="224" spans="1:9" x14ac:dyDescent="0.25">
      <c r="A224" s="10"/>
      <c r="C224" s="30" t="s">
        <v>67</v>
      </c>
      <c r="D224" s="35" t="s">
        <v>64</v>
      </c>
      <c r="E224" s="53">
        <f>'[2]Publikime AL'!E337</f>
        <v>300</v>
      </c>
      <c r="I224" s="12"/>
    </row>
    <row r="225" spans="1:9" ht="15.75" thickBot="1" x14ac:dyDescent="0.3">
      <c r="A225" s="10"/>
      <c r="I225" s="12"/>
    </row>
    <row r="226" spans="1:9" ht="15.75" customHeight="1" thickBot="1" x14ac:dyDescent="0.3">
      <c r="A226" s="4" t="s">
        <v>300</v>
      </c>
      <c r="B226" s="206" t="s">
        <v>310</v>
      </c>
      <c r="C226" s="207"/>
      <c r="D226" s="207"/>
      <c r="E226" s="207"/>
      <c r="F226" s="207"/>
      <c r="G226" s="207"/>
      <c r="H226" s="207"/>
      <c r="I226" s="208"/>
    </row>
    <row r="227" spans="1:9" x14ac:dyDescent="0.25">
      <c r="A227" s="10"/>
      <c r="I227" s="12"/>
    </row>
    <row r="228" spans="1:9" x14ac:dyDescent="0.25">
      <c r="A228" s="10"/>
      <c r="C228" s="32" t="s">
        <v>302</v>
      </c>
      <c r="D228" s="32" t="s">
        <v>303</v>
      </c>
      <c r="E228" s="69" t="s">
        <v>69</v>
      </c>
      <c r="I228" s="12"/>
    </row>
    <row r="229" spans="1:9" x14ac:dyDescent="0.25">
      <c r="A229" s="10"/>
      <c r="C229" s="28" t="s">
        <v>64</v>
      </c>
      <c r="D229" s="29" t="s">
        <v>65</v>
      </c>
      <c r="E229" s="53">
        <f>'[2]Publikime AL'!E332</f>
        <v>400</v>
      </c>
      <c r="I229" s="12"/>
    </row>
    <row r="230" spans="1:9" x14ac:dyDescent="0.25">
      <c r="A230" s="10"/>
      <c r="C230" s="28" t="s">
        <v>65</v>
      </c>
      <c r="D230" s="29" t="s">
        <v>64</v>
      </c>
      <c r="E230" s="53">
        <f>'[2]Publikime AL'!E333</f>
        <v>400</v>
      </c>
      <c r="I230" s="12"/>
    </row>
    <row r="231" spans="1:9" ht="15.75" customHeight="1" x14ac:dyDescent="0.25">
      <c r="A231" s="10"/>
      <c r="C231" s="28" t="s">
        <v>64</v>
      </c>
      <c r="D231" s="29" t="s">
        <v>66</v>
      </c>
      <c r="E231" s="53">
        <f>'[2]Publikime AL'!E334</f>
        <v>300</v>
      </c>
      <c r="I231" s="12"/>
    </row>
    <row r="232" spans="1:9" x14ac:dyDescent="0.25">
      <c r="A232" s="10"/>
      <c r="C232" s="28" t="s">
        <v>66</v>
      </c>
      <c r="D232" s="29" t="s">
        <v>64</v>
      </c>
      <c r="E232" s="53">
        <f>'[2]Publikime AL'!E335</f>
        <v>300</v>
      </c>
      <c r="I232" s="12"/>
    </row>
    <row r="233" spans="1:9" ht="15.75" customHeight="1" x14ac:dyDescent="0.25">
      <c r="A233" s="10"/>
      <c r="C233" s="28" t="s">
        <v>64</v>
      </c>
      <c r="D233" s="29" t="s">
        <v>67</v>
      </c>
      <c r="E233" s="53">
        <f>'[2]Publikime AL'!E336</f>
        <v>300</v>
      </c>
      <c r="I233" s="12"/>
    </row>
    <row r="234" spans="1:9" x14ac:dyDescent="0.25">
      <c r="A234" s="10"/>
      <c r="C234" s="30" t="s">
        <v>67</v>
      </c>
      <c r="D234" s="35" t="s">
        <v>64</v>
      </c>
      <c r="E234" s="53">
        <f>'[2]Publikime AL'!E337</f>
        <v>300</v>
      </c>
      <c r="I234" s="12"/>
    </row>
    <row r="235" spans="1:9" ht="15.75" thickBot="1" x14ac:dyDescent="0.3">
      <c r="A235" s="10"/>
      <c r="I235" s="12"/>
    </row>
    <row r="236" spans="1:9" ht="15.75" thickBot="1" x14ac:dyDescent="0.3">
      <c r="A236" s="4" t="s">
        <v>300</v>
      </c>
      <c r="B236" s="206" t="s">
        <v>311</v>
      </c>
      <c r="C236" s="207"/>
      <c r="D236" s="207"/>
      <c r="E236" s="207"/>
      <c r="F236" s="207"/>
      <c r="G236" s="208"/>
      <c r="H236" s="209" t="s">
        <v>77</v>
      </c>
      <c r="I236" s="210"/>
    </row>
    <row r="237" spans="1:9" ht="15.75" thickBot="1" x14ac:dyDescent="0.3">
      <c r="A237" s="10"/>
      <c r="I237" s="12"/>
    </row>
    <row r="238" spans="1:9" ht="15.75" customHeight="1" thickBot="1" x14ac:dyDescent="0.3">
      <c r="A238" s="4" t="s">
        <v>300</v>
      </c>
      <c r="B238" s="206" t="s">
        <v>312</v>
      </c>
      <c r="C238" s="207"/>
      <c r="D238" s="207"/>
      <c r="E238" s="207"/>
      <c r="F238" s="207"/>
      <c r="G238" s="208"/>
      <c r="H238" s="209" t="s">
        <v>77</v>
      </c>
      <c r="I238" s="210"/>
    </row>
    <row r="239" spans="1:9" ht="15.75" thickBot="1" x14ac:dyDescent="0.3">
      <c r="A239" s="10"/>
      <c r="I239" s="12"/>
    </row>
    <row r="240" spans="1:9" ht="15.75" customHeight="1" thickBot="1" x14ac:dyDescent="0.3">
      <c r="A240" s="4" t="s">
        <v>300</v>
      </c>
      <c r="B240" s="211" t="s">
        <v>313</v>
      </c>
      <c r="C240" s="212"/>
      <c r="D240" s="212"/>
      <c r="E240" s="212"/>
      <c r="F240" s="212"/>
      <c r="G240" s="212"/>
      <c r="H240" s="212"/>
      <c r="I240" s="213"/>
    </row>
    <row r="241" spans="1:9" x14ac:dyDescent="0.25">
      <c r="A241" s="10"/>
      <c r="I241" s="12"/>
    </row>
    <row r="242" spans="1:9" x14ac:dyDescent="0.25">
      <c r="A242" s="10"/>
      <c r="C242" s="32" t="s">
        <v>302</v>
      </c>
      <c r="D242" s="32" t="s">
        <v>303</v>
      </c>
      <c r="E242" s="69" t="s">
        <v>69</v>
      </c>
      <c r="I242" s="12"/>
    </row>
    <row r="243" spans="1:9" x14ac:dyDescent="0.25">
      <c r="A243" s="10"/>
      <c r="C243" s="28" t="s">
        <v>64</v>
      </c>
      <c r="D243" s="29" t="s">
        <v>65</v>
      </c>
      <c r="E243" s="53" t="str">
        <f>'[3]Publikime AL'!E343</f>
        <v>N/a</v>
      </c>
      <c r="I243" s="12"/>
    </row>
    <row r="244" spans="1:9" x14ac:dyDescent="0.25">
      <c r="A244" s="10"/>
      <c r="C244" s="28" t="s">
        <v>65</v>
      </c>
      <c r="D244" s="29" t="s">
        <v>64</v>
      </c>
      <c r="E244" s="53" t="str">
        <f>'[3]Publikime AL'!E344</f>
        <v>N/a</v>
      </c>
      <c r="I244" s="12"/>
    </row>
    <row r="245" spans="1:9" ht="15.75" customHeight="1" x14ac:dyDescent="0.25">
      <c r="A245" s="10"/>
      <c r="C245" s="28" t="s">
        <v>64</v>
      </c>
      <c r="D245" s="29" t="s">
        <v>66</v>
      </c>
      <c r="E245" s="53" t="str">
        <f>'[3]Publikime AL'!E345</f>
        <v>N/a</v>
      </c>
      <c r="I245" s="12"/>
    </row>
    <row r="246" spans="1:9" x14ac:dyDescent="0.25">
      <c r="A246" s="10"/>
      <c r="C246" s="28" t="s">
        <v>66</v>
      </c>
      <c r="D246" s="29" t="s">
        <v>64</v>
      </c>
      <c r="E246" s="53" t="str">
        <f>'[3]Publikime AL'!E346</f>
        <v>N/a</v>
      </c>
      <c r="I246" s="12"/>
    </row>
    <row r="247" spans="1:9" x14ac:dyDescent="0.25">
      <c r="A247" s="10"/>
      <c r="C247" s="28" t="s">
        <v>64</v>
      </c>
      <c r="D247" s="29" t="s">
        <v>67</v>
      </c>
      <c r="E247" s="53" t="str">
        <f>'[3]Publikime AL'!E347</f>
        <v>N/a</v>
      </c>
      <c r="I247" s="12"/>
    </row>
    <row r="248" spans="1:9" x14ac:dyDescent="0.25">
      <c r="A248" s="10"/>
      <c r="C248" s="30" t="s">
        <v>67</v>
      </c>
      <c r="D248" s="35" t="s">
        <v>64</v>
      </c>
      <c r="E248" s="53" t="str">
        <f>'[3]Publikime AL'!E348</f>
        <v>N/a</v>
      </c>
      <c r="I248" s="12"/>
    </row>
    <row r="249" spans="1:9" ht="15.75" thickBot="1" x14ac:dyDescent="0.3">
      <c r="A249" s="10"/>
      <c r="I249" s="12"/>
    </row>
    <row r="250" spans="1:9" ht="15.75" thickBot="1" x14ac:dyDescent="0.3">
      <c r="A250" s="4" t="s">
        <v>300</v>
      </c>
      <c r="B250" s="206" t="s">
        <v>314</v>
      </c>
      <c r="C250" s="207"/>
      <c r="D250" s="207"/>
      <c r="E250" s="207"/>
      <c r="F250" s="207"/>
      <c r="G250" s="208"/>
      <c r="H250" s="209" t="s">
        <v>77</v>
      </c>
      <c r="I250" s="210"/>
    </row>
    <row r="251" spans="1:9" ht="15.75" thickBot="1" x14ac:dyDescent="0.3">
      <c r="A251" s="10"/>
      <c r="I251" s="12"/>
    </row>
    <row r="252" spans="1:9" ht="15.75" thickBot="1" x14ac:dyDescent="0.3">
      <c r="A252" s="4" t="s">
        <v>315</v>
      </c>
      <c r="B252" s="206" t="s">
        <v>316</v>
      </c>
      <c r="C252" s="207"/>
      <c r="D252" s="207"/>
      <c r="E252" s="207"/>
      <c r="F252" s="207"/>
      <c r="G252" s="208"/>
      <c r="H252" s="209" t="s">
        <v>4</v>
      </c>
      <c r="I252" s="210"/>
    </row>
    <row r="253" spans="1:9" ht="15.75" customHeight="1" x14ac:dyDescent="0.25">
      <c r="A253" s="10"/>
      <c r="I253" s="12"/>
    </row>
    <row r="254" spans="1:9" x14ac:dyDescent="0.25">
      <c r="A254" s="70" t="s">
        <v>267</v>
      </c>
      <c r="B254" s="71" t="s">
        <v>83</v>
      </c>
      <c r="C254" s="71" t="s">
        <v>84</v>
      </c>
      <c r="D254" s="71" t="s">
        <v>85</v>
      </c>
      <c r="E254" s="71" t="s">
        <v>86</v>
      </c>
      <c r="F254" s="71" t="s">
        <v>87</v>
      </c>
      <c r="G254" s="72" t="s">
        <v>88</v>
      </c>
      <c r="I254" s="12"/>
    </row>
    <row r="255" spans="1:9" x14ac:dyDescent="0.25">
      <c r="A255" s="73">
        <v>1</v>
      </c>
      <c r="B255" s="74">
        <f>'[2]Publikime AL'!B358</f>
        <v>-21.557732950000002</v>
      </c>
      <c r="C255" s="74">
        <f>'[2]Publikime AL'!C358</f>
        <v>80.350214249999993</v>
      </c>
      <c r="D255" s="74">
        <f>'[2]Publikime AL'!D358</f>
        <v>134.1715451</v>
      </c>
      <c r="E255" s="74">
        <f>'[2]Publikime AL'!E358</f>
        <v>-72.80824539999999</v>
      </c>
      <c r="F255" s="74">
        <f>'[2]Publikime AL'!F358</f>
        <v>231.11155200000002</v>
      </c>
      <c r="G255" s="74">
        <f>'[2]Publikime AL'!G358</f>
        <v>58.833653319999996</v>
      </c>
      <c r="I255" s="12"/>
    </row>
    <row r="256" spans="1:9" x14ac:dyDescent="0.25">
      <c r="A256" s="73">
        <v>2</v>
      </c>
      <c r="B256" s="74">
        <f>'[2]Publikime AL'!B359</f>
        <v>-5.28474237</v>
      </c>
      <c r="C256" s="74">
        <f>'[2]Publikime AL'!C359</f>
        <v>74.111129539999993</v>
      </c>
      <c r="D256" s="74">
        <f>'[2]Publikime AL'!D359</f>
        <v>121.78988564000001</v>
      </c>
      <c r="E256" s="74">
        <f>'[2]Publikime AL'!E359</f>
        <v>-55.92222889</v>
      </c>
      <c r="F256" s="74">
        <f>'[2]Publikime AL'!F359</f>
        <v>219.06124800000001</v>
      </c>
      <c r="G256" s="74">
        <f>'[2]Publikime AL'!G359</f>
        <v>61.330267679999999</v>
      </c>
      <c r="I256" s="12"/>
    </row>
    <row r="257" spans="1:9" x14ac:dyDescent="0.25">
      <c r="A257" s="73">
        <v>3</v>
      </c>
      <c r="B257" s="74">
        <f>'[2]Publikime AL'!B360</f>
        <v>4.046111970000001</v>
      </c>
      <c r="C257" s="74">
        <f>'[2]Publikime AL'!C360</f>
        <v>62.448327310000003</v>
      </c>
      <c r="D257" s="74">
        <f>'[2]Publikime AL'!D360</f>
        <v>110.62737397999999</v>
      </c>
      <c r="E257" s="74">
        <f>'[2]Publikime AL'!E360</f>
        <v>-54.57715365</v>
      </c>
      <c r="F257" s="74">
        <f>'[2]Publikime AL'!F360</f>
        <v>211.47033599999997</v>
      </c>
      <c r="G257" s="74">
        <f>'[2]Publikime AL'!G360</f>
        <v>62.286335520000002</v>
      </c>
      <c r="I257" s="12"/>
    </row>
    <row r="258" spans="1:9" ht="15.75" customHeight="1" x14ac:dyDescent="0.25">
      <c r="A258" s="73">
        <v>4</v>
      </c>
      <c r="B258" s="74">
        <f>'[2]Publikime AL'!B361</f>
        <v>-10.44078328</v>
      </c>
      <c r="C258" s="74">
        <f>'[2]Publikime AL'!C361</f>
        <v>56.40652029999999</v>
      </c>
      <c r="D258" s="74">
        <f>'[2]Publikime AL'!D361</f>
        <v>124.99316457</v>
      </c>
      <c r="E258" s="74">
        <f>'[2]Publikime AL'!E361</f>
        <v>-67.663413259999999</v>
      </c>
      <c r="F258" s="74">
        <f>'[2]Publikime AL'!F361</f>
        <v>232.61414399999998</v>
      </c>
      <c r="G258" s="74">
        <f>'[2]Publikime AL'!G361</f>
        <v>62.64502224000001</v>
      </c>
      <c r="I258" s="12"/>
    </row>
    <row r="259" spans="1:9" x14ac:dyDescent="0.25">
      <c r="A259" s="73">
        <v>5</v>
      </c>
      <c r="B259" s="74">
        <f>'[2]Publikime AL'!B362</f>
        <v>-21.12832496</v>
      </c>
      <c r="C259" s="74">
        <f>'[2]Publikime AL'!C362</f>
        <v>58.532577830000001</v>
      </c>
      <c r="D259" s="74">
        <f>'[2]Publikime AL'!D362</f>
        <v>131.08216211000001</v>
      </c>
      <c r="E259" s="74">
        <f>'[2]Publikime AL'!E362</f>
        <v>-64.553934749999996</v>
      </c>
      <c r="F259" s="74">
        <f>'[2]Publikime AL'!F362</f>
        <v>237.66220799999999</v>
      </c>
      <c r="G259" s="74">
        <f>'[2]Publikime AL'!G362</f>
        <v>63.666892319999995</v>
      </c>
      <c r="I259" s="12"/>
    </row>
    <row r="260" spans="1:9" x14ac:dyDescent="0.25">
      <c r="A260" s="73">
        <v>6</v>
      </c>
      <c r="B260" s="74">
        <f>'[2]Publikime AL'!B363</f>
        <v>9.9608139999999992</v>
      </c>
      <c r="C260" s="74">
        <f>'[2]Publikime AL'!C363</f>
        <v>83.40872825000001</v>
      </c>
      <c r="D260" s="74">
        <f>'[2]Publikime AL'!D363</f>
        <v>93.036660669999989</v>
      </c>
      <c r="E260" s="74">
        <f>'[2]Publikime AL'!E363</f>
        <v>1.9934208600000005</v>
      </c>
      <c r="F260" s="74">
        <f>'[2]Publikime AL'!F363</f>
        <v>176.42956799999999</v>
      </c>
      <c r="G260" s="74">
        <f>'[2]Publikime AL'!G363</f>
        <v>60.771593780000003</v>
      </c>
      <c r="I260" s="12"/>
    </row>
    <row r="261" spans="1:9" x14ac:dyDescent="0.25">
      <c r="A261" s="73">
        <v>7</v>
      </c>
      <c r="B261" s="74">
        <f>'[2]Publikime AL'!B364</f>
        <v>5.4729561099999993</v>
      </c>
      <c r="C261" s="74">
        <f>'[2]Publikime AL'!C364</f>
        <v>131.56080890999999</v>
      </c>
      <c r="D261" s="74">
        <f>'[2]Publikime AL'!D364</f>
        <v>95.415702019999983</v>
      </c>
      <c r="E261" s="74">
        <f>'[2]Publikime AL'!E364</f>
        <v>27.81434964</v>
      </c>
      <c r="F261" s="74">
        <f>'[2]Publikime AL'!F364</f>
        <v>180.44544000000002</v>
      </c>
      <c r="G261" s="74">
        <f>'[2]Publikime AL'!G364</f>
        <v>51.345100420000001</v>
      </c>
      <c r="I261" s="12"/>
    </row>
    <row r="262" spans="1:9" x14ac:dyDescent="0.25">
      <c r="A262" s="73">
        <v>8</v>
      </c>
      <c r="B262" s="74">
        <f>'[2]Publikime AL'!B365</f>
        <v>-26.637569080000002</v>
      </c>
      <c r="C262" s="74">
        <f>'[2]Publikime AL'!C365</f>
        <v>134.68177052999999</v>
      </c>
      <c r="D262" s="74">
        <f>'[2]Publikime AL'!D365</f>
        <v>149.20651869</v>
      </c>
      <c r="E262" s="74">
        <f>'[2]Publikime AL'!E365</f>
        <v>-47.193755029999998</v>
      </c>
      <c r="F262" s="74">
        <f>'[2]Publikime AL'!F365</f>
        <v>292.56998399999998</v>
      </c>
      <c r="G262" s="74">
        <f>'[2]Publikime AL'!G365</f>
        <v>46.292520610000004</v>
      </c>
      <c r="I262" s="12"/>
    </row>
    <row r="263" spans="1:9" x14ac:dyDescent="0.25">
      <c r="A263" s="73">
        <v>9</v>
      </c>
      <c r="B263" s="74">
        <f>'[2]Publikime AL'!B366</f>
        <v>-52.432288879999994</v>
      </c>
      <c r="C263" s="74">
        <f>'[2]Publikime AL'!C366</f>
        <v>44.356968610000003</v>
      </c>
      <c r="D263" s="74">
        <f>'[2]Publikime AL'!D366</f>
        <v>97.142946350000003</v>
      </c>
      <c r="E263" s="74">
        <f>'[2]Publikime AL'!E366</f>
        <v>-198.60019801000001</v>
      </c>
      <c r="F263" s="74">
        <f>'[2]Publikime AL'!F366</f>
        <v>253.45689599999997</v>
      </c>
      <c r="G263" s="74">
        <f>'[2]Publikime AL'!G366</f>
        <v>49.417481870000003</v>
      </c>
      <c r="I263" s="12"/>
    </row>
    <row r="264" spans="1:9" x14ac:dyDescent="0.25">
      <c r="A264" s="73">
        <v>10</v>
      </c>
      <c r="B264" s="74">
        <f>'[2]Publikime AL'!B367</f>
        <v>-11.716427430000001</v>
      </c>
      <c r="C264" s="74">
        <f>'[2]Publikime AL'!C367</f>
        <v>42.738297979999999</v>
      </c>
      <c r="D264" s="74">
        <f>'[2]Publikime AL'!D367</f>
        <v>106.45012510000001</v>
      </c>
      <c r="E264" s="74">
        <f>'[2]Publikime AL'!E367</f>
        <v>-192.73283144000001</v>
      </c>
      <c r="F264" s="74">
        <f>'[2]Publikime AL'!F367</f>
        <v>165.76895999999999</v>
      </c>
      <c r="G264" s="74">
        <f>'[2]Publikime AL'!G367</f>
        <v>46.962155179999996</v>
      </c>
      <c r="I264" s="12"/>
    </row>
    <row r="265" spans="1:9" x14ac:dyDescent="0.25">
      <c r="A265" s="73">
        <v>11</v>
      </c>
      <c r="B265" s="74">
        <f>'[2]Publikime AL'!B368</f>
        <v>-71.676057049999997</v>
      </c>
      <c r="C265" s="74">
        <f>'[2]Publikime AL'!C368</f>
        <v>29.030336270000003</v>
      </c>
      <c r="D265" s="74">
        <f>'[2]Publikime AL'!D368</f>
        <v>119.42681102</v>
      </c>
      <c r="E265" s="74">
        <f>'[2]Publikime AL'!E368</f>
        <v>-207.07384947999998</v>
      </c>
      <c r="F265" s="74">
        <f>'[2]Publikime AL'!F368</f>
        <v>186.00959999999998</v>
      </c>
      <c r="G265" s="74">
        <f>'[2]Publikime AL'!G368</f>
        <v>66.666700289999994</v>
      </c>
      <c r="I265" s="12"/>
    </row>
    <row r="266" spans="1:9" x14ac:dyDescent="0.25">
      <c r="A266" s="73">
        <v>12</v>
      </c>
      <c r="B266" s="74">
        <f>'[2]Publikime AL'!B369</f>
        <v>-21.328150880000003</v>
      </c>
      <c r="C266" s="74">
        <f>'[2]Publikime AL'!C369</f>
        <v>-3.0641910700000006</v>
      </c>
      <c r="D266" s="74">
        <f>'[2]Publikime AL'!D369</f>
        <v>75.062036450000008</v>
      </c>
      <c r="E266" s="74">
        <f>'[2]Publikime AL'!E369</f>
        <v>-207.64155507999999</v>
      </c>
      <c r="F266" s="74">
        <f>'[2]Publikime AL'!F369</f>
        <v>128.80089599999999</v>
      </c>
      <c r="G266" s="74">
        <f>'[2]Publikime AL'!G369</f>
        <v>60.963839540000002</v>
      </c>
      <c r="I266" s="12"/>
    </row>
    <row r="267" spans="1:9" x14ac:dyDescent="0.25">
      <c r="A267" s="73">
        <v>13</v>
      </c>
      <c r="B267" s="74">
        <f>'[2]Publikime AL'!B370</f>
        <v>-51.794345849999999</v>
      </c>
      <c r="C267" s="74">
        <f>'[2]Publikime AL'!C370</f>
        <v>4.2577999999997562E-3</v>
      </c>
      <c r="D267" s="74">
        <f>'[2]Publikime AL'!D370</f>
        <v>38.073531899999999</v>
      </c>
      <c r="E267" s="74">
        <f>'[2]Publikime AL'!E370</f>
        <v>-170.59553797000001</v>
      </c>
      <c r="F267" s="74">
        <f>'[2]Publikime AL'!F370</f>
        <v>86.077824000000007</v>
      </c>
      <c r="G267" s="74">
        <f>'[2]Publikime AL'!G370</f>
        <v>59.360071229999996</v>
      </c>
      <c r="I267" s="12"/>
    </row>
    <row r="268" spans="1:9" ht="15.75" customHeight="1" x14ac:dyDescent="0.25">
      <c r="A268" s="73">
        <v>14</v>
      </c>
      <c r="B268" s="74">
        <f>'[2]Publikime AL'!B371</f>
        <v>-43.440364470000006</v>
      </c>
      <c r="C268" s="74">
        <f>'[2]Publikime AL'!C371</f>
        <v>4.8808490199999994</v>
      </c>
      <c r="D268" s="74">
        <f>'[2]Publikime AL'!D371</f>
        <v>17.248670669999999</v>
      </c>
      <c r="E268" s="74">
        <f>'[2]Publikime AL'!E371</f>
        <v>-146.53256122999997</v>
      </c>
      <c r="F268" s="74">
        <f>'[2]Publikime AL'!F371</f>
        <v>62.573951999999998</v>
      </c>
      <c r="G268" s="74">
        <f>'[2]Publikime AL'!G371</f>
        <v>47.96725210999999</v>
      </c>
      <c r="I268" s="12"/>
    </row>
    <row r="269" spans="1:9" x14ac:dyDescent="0.25">
      <c r="A269" s="73">
        <v>15</v>
      </c>
      <c r="B269" s="74">
        <f>'[2]Publikime AL'!B372</f>
        <v>-45.765457569999995</v>
      </c>
      <c r="C269" s="74">
        <f>'[2]Publikime AL'!C372</f>
        <v>3.6411218900000004</v>
      </c>
      <c r="D269" s="74">
        <f>'[2]Publikime AL'!D372</f>
        <v>18.69986815</v>
      </c>
      <c r="E269" s="74">
        <f>'[2]Publikime AL'!E372</f>
        <v>-147.30347964999999</v>
      </c>
      <c r="F269" s="74">
        <f>'[2]Publikime AL'!F372</f>
        <v>66.708095999999998</v>
      </c>
      <c r="G269" s="74">
        <f>'[2]Publikime AL'!G372</f>
        <v>46.158335649999998</v>
      </c>
      <c r="I269" s="12"/>
    </row>
    <row r="270" spans="1:9" x14ac:dyDescent="0.25">
      <c r="A270" s="73">
        <v>16</v>
      </c>
      <c r="B270" s="74">
        <f>'[2]Publikime AL'!B373</f>
        <v>-55.242189660000001</v>
      </c>
      <c r="C270" s="74">
        <f>'[2]Publikime AL'!C373</f>
        <v>-3.171345500000001</v>
      </c>
      <c r="D270" s="74">
        <f>'[2]Publikime AL'!D373</f>
        <v>60.668215390000007</v>
      </c>
      <c r="E270" s="74">
        <f>'[2]Publikime AL'!E373</f>
        <v>-189.99429694999998</v>
      </c>
      <c r="F270" s="74">
        <f>'[2]Publikime AL'!F373</f>
        <v>123.22329599999999</v>
      </c>
      <c r="G270" s="74">
        <f>'[2]Publikime AL'!G373</f>
        <v>38.61043171</v>
      </c>
      <c r="I270" s="12"/>
    </row>
    <row r="271" spans="1:9" x14ac:dyDescent="0.25">
      <c r="A271" s="73">
        <v>17</v>
      </c>
      <c r="B271" s="74">
        <f>'[2]Publikime AL'!B374</f>
        <v>-63.401425449999991</v>
      </c>
      <c r="C271" s="74">
        <f>'[2]Publikime AL'!C374</f>
        <v>13.817245050000002</v>
      </c>
      <c r="D271" s="74">
        <f>'[2]Publikime AL'!D374</f>
        <v>123.05835286</v>
      </c>
      <c r="E271" s="74">
        <f>'[2]Publikime AL'!E374</f>
        <v>-203.52568937000001</v>
      </c>
      <c r="F271" s="74">
        <f>'[2]Publikime AL'!F374</f>
        <v>185.74080000000001</v>
      </c>
      <c r="G271" s="74">
        <f>'[2]Publikime AL'!G374</f>
        <v>42.750811830000004</v>
      </c>
      <c r="I271" s="12"/>
    </row>
    <row r="272" spans="1:9" x14ac:dyDescent="0.25">
      <c r="A272" s="73">
        <v>18</v>
      </c>
      <c r="B272" s="74">
        <f>'[2]Publikime AL'!B375</f>
        <v>-23.251898709999999</v>
      </c>
      <c r="C272" s="74">
        <f>'[2]Publikime AL'!C375</f>
        <v>56.30717181</v>
      </c>
      <c r="D272" s="74">
        <f>'[2]Publikime AL'!D375</f>
        <v>44.326454429999991</v>
      </c>
      <c r="E272" s="74">
        <f>'[2]Publikime AL'!E375</f>
        <v>-90.942569160000005</v>
      </c>
      <c r="F272" s="74">
        <f>'[2]Publikime AL'!F375</f>
        <v>96.566399999999987</v>
      </c>
      <c r="G272" s="74">
        <f>'[2]Publikime AL'!G375</f>
        <v>41.282518719999999</v>
      </c>
      <c r="I272" s="12"/>
    </row>
    <row r="273" spans="1:9" x14ac:dyDescent="0.25">
      <c r="A273" s="73">
        <v>19</v>
      </c>
      <c r="B273" s="74">
        <f>'[2]Publikime AL'!B376</f>
        <v>9.2730354500000018</v>
      </c>
      <c r="C273" s="74">
        <f>'[2]Publikime AL'!C376</f>
        <v>178.49587065</v>
      </c>
      <c r="D273" s="74">
        <f>'[2]Publikime AL'!D376</f>
        <v>112.69808020999999</v>
      </c>
      <c r="E273" s="74">
        <f>'[2]Publikime AL'!E376</f>
        <v>80.839989650000007</v>
      </c>
      <c r="F273" s="74">
        <f>'[2]Publikime AL'!F376</f>
        <v>173.70662400000001</v>
      </c>
      <c r="G273" s="74">
        <f>'[2]Publikime AL'!G376</f>
        <v>45.780295319999993</v>
      </c>
      <c r="I273" s="12"/>
    </row>
    <row r="274" spans="1:9" x14ac:dyDescent="0.25">
      <c r="A274" s="73">
        <v>20</v>
      </c>
      <c r="B274" s="74">
        <f>'[2]Publikime AL'!B377</f>
        <v>16.307827079999999</v>
      </c>
      <c r="C274" s="74">
        <f>'[2]Publikime AL'!C377</f>
        <v>188.95868513000002</v>
      </c>
      <c r="D274" s="74">
        <f>'[2]Publikime AL'!D377</f>
        <v>110.28213799999999</v>
      </c>
      <c r="E274" s="74">
        <f>'[2]Publikime AL'!E377</f>
        <v>96.558338919999983</v>
      </c>
      <c r="F274" s="74">
        <f>'[2]Publikime AL'!F377</f>
        <v>146.41267200000001</v>
      </c>
      <c r="G274" s="74">
        <f>'[2]Publikime AL'!G377</f>
        <v>40.363867859999999</v>
      </c>
      <c r="I274" s="12"/>
    </row>
    <row r="275" spans="1:9" x14ac:dyDescent="0.25">
      <c r="A275" s="73">
        <v>21</v>
      </c>
      <c r="B275" s="74">
        <f>'[2]Publikime AL'!B378</f>
        <v>-15.238056849999998</v>
      </c>
      <c r="C275" s="74">
        <f>'[2]Publikime AL'!C378</f>
        <v>198.21796372999998</v>
      </c>
      <c r="D275" s="74">
        <f>'[2]Publikime AL'!D378</f>
        <v>148.79422249999999</v>
      </c>
      <c r="E275" s="74">
        <f>'[2]Publikime AL'!E378</f>
        <v>75.562907889999991</v>
      </c>
      <c r="F275" s="74">
        <f>'[2]Publikime AL'!F378</f>
        <v>167.534976</v>
      </c>
      <c r="G275" s="74">
        <f>'[2]Publikime AL'!G378</f>
        <v>38.983311069999999</v>
      </c>
      <c r="I275" s="12"/>
    </row>
    <row r="276" spans="1:9" x14ac:dyDescent="0.25">
      <c r="A276" s="73">
        <v>22</v>
      </c>
      <c r="B276" s="74">
        <f>'[2]Publikime AL'!B379</f>
        <v>-21.10993904</v>
      </c>
      <c r="C276" s="74">
        <f>'[2]Publikime AL'!C379</f>
        <v>194.04106966000001</v>
      </c>
      <c r="D276" s="74">
        <f>'[2]Publikime AL'!D379</f>
        <v>127.94133078999999</v>
      </c>
      <c r="E276" s="74">
        <f>'[2]Publikime AL'!E379</f>
        <v>77.543426339999996</v>
      </c>
      <c r="F276" s="74">
        <f>'[2]Publikime AL'!F379</f>
        <v>146.834688</v>
      </c>
      <c r="G276" s="74">
        <f>'[2]Publikime AL'!G379</f>
        <v>44.817776299999998</v>
      </c>
      <c r="I276" s="12"/>
    </row>
    <row r="277" spans="1:9" x14ac:dyDescent="0.25">
      <c r="A277" s="73">
        <v>23</v>
      </c>
      <c r="B277" s="74">
        <f>'[2]Publikime AL'!B380</f>
        <v>-27.539930679999998</v>
      </c>
      <c r="C277" s="74">
        <f>'[2]Publikime AL'!C380</f>
        <v>146.63977968</v>
      </c>
      <c r="D277" s="74">
        <f>'[2]Publikime AL'!D380</f>
        <v>111.10850447999999</v>
      </c>
      <c r="E277" s="74">
        <f>'[2]Publikime AL'!E380</f>
        <v>-28.588493659999997</v>
      </c>
      <c r="F277" s="74">
        <f>'[2]Publikime AL'!F380</f>
        <v>200.56780800000001</v>
      </c>
      <c r="G277" s="74">
        <f>'[2]Publikime AL'!G380</f>
        <v>50.090987139999996</v>
      </c>
      <c r="I277" s="12"/>
    </row>
    <row r="278" spans="1:9" ht="15.75" customHeight="1" x14ac:dyDescent="0.25">
      <c r="A278" s="76">
        <v>24</v>
      </c>
      <c r="B278" s="74">
        <f>'[2]Publikime AL'!B381</f>
        <v>-29.821478169999999</v>
      </c>
      <c r="C278" s="74">
        <f>'[2]Publikime AL'!C381</f>
        <v>116.30443013</v>
      </c>
      <c r="D278" s="74">
        <f>'[2]Publikime AL'!D381</f>
        <v>113.99954533</v>
      </c>
      <c r="E278" s="74">
        <f>'[2]Publikime AL'!E381</f>
        <v>-53.919131230000005</v>
      </c>
      <c r="F278" s="74">
        <f>'[2]Publikime AL'!F381</f>
        <v>227.96659200000002</v>
      </c>
      <c r="G278" s="74">
        <f>'[2]Publikime AL'!G381</f>
        <v>58.87107026999999</v>
      </c>
      <c r="I278" s="12"/>
    </row>
    <row r="279" spans="1:9" x14ac:dyDescent="0.25">
      <c r="A279" s="159"/>
      <c r="I279" s="12"/>
    </row>
    <row r="280" spans="1:9" x14ac:dyDescent="0.25">
      <c r="A280" s="10"/>
      <c r="I280" s="12"/>
    </row>
    <row r="281" spans="1:9" ht="15.75" thickBot="1" x14ac:dyDescent="0.3">
      <c r="A281" s="10"/>
      <c r="I281" s="12"/>
    </row>
    <row r="282" spans="1:9" ht="15.75" customHeight="1" thickBot="1" x14ac:dyDescent="0.3">
      <c r="A282" s="4" t="s">
        <v>317</v>
      </c>
      <c r="B282" s="211" t="s">
        <v>318</v>
      </c>
      <c r="C282" s="212"/>
      <c r="D282" s="212"/>
      <c r="E282" s="212"/>
      <c r="F282" s="212"/>
      <c r="G282" s="212"/>
      <c r="H282" s="212"/>
      <c r="I282" s="213"/>
    </row>
    <row r="283" spans="1:9" ht="15.75" customHeight="1" x14ac:dyDescent="0.25">
      <c r="A283" s="10"/>
      <c r="B283" s="37"/>
      <c r="C283" s="37"/>
      <c r="D283" s="37"/>
      <c r="E283" s="37"/>
      <c r="F283" s="37"/>
      <c r="G283" s="37"/>
      <c r="I283" s="12"/>
    </row>
    <row r="284" spans="1:9" ht="15.75" customHeight="1" x14ac:dyDescent="0.25">
      <c r="A284" s="10"/>
      <c r="C284" s="77" t="s">
        <v>273</v>
      </c>
      <c r="D284" s="78" t="s">
        <v>319</v>
      </c>
      <c r="E284" s="79" t="s">
        <v>320</v>
      </c>
      <c r="F284" s="37"/>
      <c r="G284" s="37"/>
      <c r="I284" s="12"/>
    </row>
    <row r="285" spans="1:9" ht="15.75" customHeight="1" x14ac:dyDescent="0.25">
      <c r="A285" s="10"/>
      <c r="C285" s="80" t="s">
        <v>321</v>
      </c>
      <c r="D285" s="81" t="s">
        <v>322</v>
      </c>
      <c r="E285" s="82" t="s">
        <v>95</v>
      </c>
      <c r="F285" s="37"/>
      <c r="G285" s="37"/>
      <c r="I285" s="12"/>
    </row>
    <row r="286" spans="1:9" ht="15.75" customHeight="1" x14ac:dyDescent="0.25">
      <c r="A286" s="10"/>
      <c r="C286" s="83" t="s">
        <v>96</v>
      </c>
      <c r="D286" s="81" t="s">
        <v>322</v>
      </c>
      <c r="E286" s="82" t="s">
        <v>95</v>
      </c>
      <c r="F286" s="37"/>
      <c r="G286" s="37"/>
      <c r="I286" s="12"/>
    </row>
    <row r="287" spans="1:9" x14ac:dyDescent="0.25">
      <c r="A287" s="10"/>
      <c r="C287" s="83" t="s">
        <v>97</v>
      </c>
      <c r="D287" s="81" t="s">
        <v>322</v>
      </c>
      <c r="E287" s="82" t="s">
        <v>95</v>
      </c>
      <c r="F287" s="37"/>
      <c r="G287" s="37"/>
      <c r="I287" s="12"/>
    </row>
    <row r="288" spans="1:9" ht="15.75" customHeight="1" x14ac:dyDescent="0.25">
      <c r="A288" s="10"/>
      <c r="C288" s="83" t="s">
        <v>323</v>
      </c>
      <c r="D288" s="81" t="s">
        <v>322</v>
      </c>
      <c r="E288" s="82" t="s">
        <v>99</v>
      </c>
      <c r="F288" s="37"/>
      <c r="G288" s="37"/>
      <c r="I288" s="12"/>
    </row>
    <row r="289" spans="1:9" ht="15.75" customHeight="1" x14ac:dyDescent="0.25">
      <c r="A289" s="10"/>
      <c r="C289" s="84" t="s">
        <v>100</v>
      </c>
      <c r="D289" s="81" t="s">
        <v>322</v>
      </c>
      <c r="E289" s="86" t="s">
        <v>99</v>
      </c>
      <c r="F289" s="37"/>
      <c r="G289" s="37"/>
      <c r="I289" s="12"/>
    </row>
    <row r="290" spans="1:9" ht="15.75" customHeight="1" thickBot="1" x14ac:dyDescent="0.3">
      <c r="A290" s="10"/>
      <c r="I290" s="12"/>
    </row>
    <row r="291" spans="1:9" ht="15.75" customHeight="1" thickBot="1" x14ac:dyDescent="0.3">
      <c r="A291" s="4" t="s">
        <v>324</v>
      </c>
      <c r="B291" s="206" t="s">
        <v>325</v>
      </c>
      <c r="C291" s="207"/>
      <c r="D291" s="207"/>
      <c r="E291" s="207"/>
      <c r="F291" s="207"/>
      <c r="G291" s="208"/>
      <c r="H291" s="209" t="s">
        <v>77</v>
      </c>
      <c r="I291" s="210"/>
    </row>
    <row r="292" spans="1:9" ht="15.75" thickBot="1" x14ac:dyDescent="0.3">
      <c r="A292" s="10"/>
      <c r="I292" s="12"/>
    </row>
    <row r="293" spans="1:9" ht="15.75" customHeight="1" thickBot="1" x14ac:dyDescent="0.3">
      <c r="A293" s="4" t="s">
        <v>326</v>
      </c>
      <c r="B293" s="206" t="s">
        <v>327</v>
      </c>
      <c r="C293" s="207"/>
      <c r="D293" s="207"/>
      <c r="E293" s="207"/>
      <c r="F293" s="207"/>
      <c r="G293" s="208"/>
      <c r="H293" s="209" t="s">
        <v>77</v>
      </c>
      <c r="I293" s="210"/>
    </row>
    <row r="294" spans="1:9" ht="15.75" thickBot="1" x14ac:dyDescent="0.3">
      <c r="A294" s="10"/>
      <c r="I294" s="12"/>
    </row>
    <row r="295" spans="1:9" ht="15.75" customHeight="1" thickBot="1" x14ac:dyDescent="0.3">
      <c r="A295" s="4" t="s">
        <v>328</v>
      </c>
      <c r="B295" s="206" t="s">
        <v>329</v>
      </c>
      <c r="C295" s="207"/>
      <c r="D295" s="207"/>
      <c r="E295" s="207"/>
      <c r="F295" s="207"/>
      <c r="G295" s="208"/>
      <c r="H295" s="209" t="s">
        <v>77</v>
      </c>
      <c r="I295" s="210"/>
    </row>
    <row r="296" spans="1:9" ht="15.75" thickBot="1" x14ac:dyDescent="0.3">
      <c r="A296" s="10"/>
      <c r="I296" s="12"/>
    </row>
    <row r="297" spans="1:9" ht="15.75" customHeight="1" thickBot="1" x14ac:dyDescent="0.3">
      <c r="A297" s="4" t="s">
        <v>330</v>
      </c>
      <c r="B297" s="206" t="s">
        <v>331</v>
      </c>
      <c r="C297" s="207"/>
      <c r="D297" s="207"/>
      <c r="E297" s="207"/>
      <c r="F297" s="207"/>
      <c r="G297" s="207"/>
      <c r="H297" s="207"/>
      <c r="I297" s="208"/>
    </row>
    <row r="298" spans="1:9" ht="15.75" customHeight="1" x14ac:dyDescent="0.25">
      <c r="A298" s="10"/>
      <c r="I298" s="12"/>
    </row>
    <row r="299" spans="1:9" ht="15" customHeight="1" x14ac:dyDescent="0.25">
      <c r="A299" s="87"/>
      <c r="B299" s="88"/>
      <c r="C299" s="89" t="s">
        <v>332</v>
      </c>
      <c r="D299" s="90" t="s">
        <v>333</v>
      </c>
      <c r="E299" s="91" t="s">
        <v>320</v>
      </c>
      <c r="F299" s="92" t="s">
        <v>334</v>
      </c>
      <c r="G299" s="91" t="s">
        <v>335</v>
      </c>
      <c r="I299" s="34"/>
    </row>
    <row r="300" spans="1:9" ht="15" customHeight="1" x14ac:dyDescent="0.25">
      <c r="A300" s="87"/>
      <c r="B300" s="93"/>
      <c r="C300" s="94" t="s">
        <v>112</v>
      </c>
      <c r="D300" s="95">
        <v>500</v>
      </c>
      <c r="E300" s="29">
        <v>220</v>
      </c>
      <c r="F300" s="53" t="s">
        <v>113</v>
      </c>
      <c r="G300" s="21" t="s">
        <v>64</v>
      </c>
      <c r="I300" s="34"/>
    </row>
    <row r="301" spans="1:9" ht="15" customHeight="1" x14ac:dyDescent="0.25">
      <c r="A301" s="87"/>
      <c r="B301" s="93"/>
      <c r="C301" s="94" t="s">
        <v>114</v>
      </c>
      <c r="D301" s="95">
        <v>600</v>
      </c>
      <c r="E301" s="29">
        <v>220</v>
      </c>
      <c r="F301" s="53" t="s">
        <v>113</v>
      </c>
      <c r="G301" s="21" t="s">
        <v>64</v>
      </c>
      <c r="I301" s="34"/>
    </row>
    <row r="302" spans="1:9" ht="15" customHeight="1" x14ac:dyDescent="0.25">
      <c r="A302" s="87"/>
      <c r="B302" s="93"/>
      <c r="C302" s="96" t="s">
        <v>115</v>
      </c>
      <c r="D302" s="95">
        <v>250</v>
      </c>
      <c r="E302" s="29">
        <v>220</v>
      </c>
      <c r="F302" s="53" t="s">
        <v>113</v>
      </c>
      <c r="G302" s="21" t="s">
        <v>64</v>
      </c>
      <c r="I302" s="34"/>
    </row>
    <row r="303" spans="1:9" ht="15" customHeight="1" x14ac:dyDescent="0.25">
      <c r="A303" s="87"/>
      <c r="B303" s="93"/>
      <c r="C303" s="96" t="s">
        <v>116</v>
      </c>
      <c r="D303" s="95">
        <v>28</v>
      </c>
      <c r="E303" s="29">
        <v>220</v>
      </c>
      <c r="F303" s="53" t="s">
        <v>113</v>
      </c>
      <c r="G303" s="21" t="s">
        <v>64</v>
      </c>
      <c r="I303" s="12"/>
    </row>
    <row r="304" spans="1:9" ht="15" customHeight="1" x14ac:dyDescent="0.25">
      <c r="A304" s="87"/>
      <c r="B304" s="93"/>
      <c r="C304" s="96" t="s">
        <v>117</v>
      </c>
      <c r="D304" s="95">
        <v>72</v>
      </c>
      <c r="E304" s="29">
        <v>220</v>
      </c>
      <c r="F304" s="53" t="s">
        <v>113</v>
      </c>
      <c r="G304" s="21" t="s">
        <v>64</v>
      </c>
      <c r="I304" s="12"/>
    </row>
    <row r="305" spans="1:9" ht="15" customHeight="1" x14ac:dyDescent="0.25">
      <c r="A305" s="87"/>
      <c r="B305" s="93"/>
      <c r="C305" s="96" t="s">
        <v>118</v>
      </c>
      <c r="D305" s="95">
        <v>180</v>
      </c>
      <c r="E305" s="29">
        <v>220</v>
      </c>
      <c r="F305" s="53" t="s">
        <v>113</v>
      </c>
      <c r="G305" s="21" t="s">
        <v>64</v>
      </c>
      <c r="I305" s="12"/>
    </row>
    <row r="306" spans="1:9" ht="15" customHeight="1" x14ac:dyDescent="0.25">
      <c r="A306" s="87"/>
      <c r="B306" s="93"/>
      <c r="C306" s="96" t="s">
        <v>119</v>
      </c>
      <c r="D306" s="95">
        <v>97</v>
      </c>
      <c r="E306" s="29">
        <v>220</v>
      </c>
      <c r="F306" s="53" t="s">
        <v>380</v>
      </c>
      <c r="G306" s="21" t="s">
        <v>64</v>
      </c>
      <c r="I306" s="12"/>
    </row>
    <row r="307" spans="1:9" ht="15" customHeight="1" x14ac:dyDescent="0.25">
      <c r="A307" s="87"/>
      <c r="B307" s="93"/>
      <c r="C307" s="96" t="s">
        <v>383</v>
      </c>
      <c r="D307" s="95">
        <v>140</v>
      </c>
      <c r="E307" s="29">
        <v>220</v>
      </c>
      <c r="F307" s="53" t="s">
        <v>382</v>
      </c>
      <c r="G307" s="21" t="s">
        <v>64</v>
      </c>
      <c r="I307" s="12"/>
    </row>
    <row r="308" spans="1:9" ht="15" customHeight="1" x14ac:dyDescent="0.25">
      <c r="A308" s="87"/>
      <c r="B308" s="93"/>
      <c r="C308" s="96" t="s">
        <v>120</v>
      </c>
      <c r="D308" s="95">
        <v>48.2</v>
      </c>
      <c r="E308" s="29">
        <v>110</v>
      </c>
      <c r="F308" s="53" t="s">
        <v>113</v>
      </c>
      <c r="G308" s="21" t="s">
        <v>64</v>
      </c>
      <c r="I308" s="12"/>
    </row>
    <row r="309" spans="1:9" ht="15" customHeight="1" x14ac:dyDescent="0.25">
      <c r="A309" s="87"/>
      <c r="B309" s="93"/>
      <c r="C309" s="96" t="s">
        <v>121</v>
      </c>
      <c r="D309" s="95">
        <v>71.569999999999993</v>
      </c>
      <c r="E309" s="29">
        <v>110</v>
      </c>
      <c r="F309" s="53" t="s">
        <v>113</v>
      </c>
      <c r="G309" s="21" t="s">
        <v>64</v>
      </c>
      <c r="I309" s="12"/>
    </row>
    <row r="310" spans="1:9" ht="15" customHeight="1" x14ac:dyDescent="0.25">
      <c r="A310" s="87"/>
      <c r="B310" s="93"/>
      <c r="C310" s="96" t="s">
        <v>122</v>
      </c>
      <c r="D310" s="95">
        <v>25</v>
      </c>
      <c r="E310" s="29">
        <v>110</v>
      </c>
      <c r="F310" s="53" t="s">
        <v>113</v>
      </c>
      <c r="G310" s="21" t="s">
        <v>64</v>
      </c>
      <c r="I310" s="12"/>
    </row>
    <row r="311" spans="1:9" ht="15" customHeight="1" x14ac:dyDescent="0.25">
      <c r="A311" s="87"/>
      <c r="B311" s="93"/>
      <c r="C311" s="96" t="s">
        <v>123</v>
      </c>
      <c r="D311" s="95">
        <v>24</v>
      </c>
      <c r="E311" s="29">
        <v>110</v>
      </c>
      <c r="F311" s="53" t="s">
        <v>113</v>
      </c>
      <c r="G311" s="21" t="s">
        <v>64</v>
      </c>
      <c r="I311" s="12"/>
    </row>
    <row r="312" spans="1:9" ht="15" customHeight="1" x14ac:dyDescent="0.25">
      <c r="A312" s="87"/>
      <c r="B312" s="93"/>
      <c r="C312" s="96" t="s">
        <v>124</v>
      </c>
      <c r="D312" s="95">
        <v>27.5</v>
      </c>
      <c r="E312" s="29">
        <v>110</v>
      </c>
      <c r="F312" s="53" t="s">
        <v>113</v>
      </c>
      <c r="G312" s="21" t="s">
        <v>64</v>
      </c>
      <c r="I312" s="12"/>
    </row>
    <row r="313" spans="1:9" ht="15" customHeight="1" x14ac:dyDescent="0.25">
      <c r="A313" s="87"/>
      <c r="B313" s="93"/>
      <c r="C313" s="96" t="s">
        <v>125</v>
      </c>
      <c r="D313" s="95">
        <v>11</v>
      </c>
      <c r="E313" s="29">
        <v>110</v>
      </c>
      <c r="F313" s="53" t="s">
        <v>113</v>
      </c>
      <c r="G313" s="21" t="s">
        <v>64</v>
      </c>
      <c r="I313" s="12"/>
    </row>
    <row r="314" spans="1:9" ht="15" customHeight="1" x14ac:dyDescent="0.25">
      <c r="A314" s="87"/>
      <c r="B314" s="93"/>
      <c r="C314" s="96" t="s">
        <v>126</v>
      </c>
      <c r="D314" s="95">
        <v>2.5</v>
      </c>
      <c r="E314" s="29">
        <v>110</v>
      </c>
      <c r="F314" s="53" t="s">
        <v>113</v>
      </c>
      <c r="G314" s="21" t="s">
        <v>64</v>
      </c>
      <c r="I314" s="12"/>
    </row>
    <row r="315" spans="1:9" ht="15" customHeight="1" x14ac:dyDescent="0.25">
      <c r="A315" s="87"/>
      <c r="B315" s="93"/>
      <c r="C315" s="96" t="s">
        <v>127</v>
      </c>
      <c r="D315" s="95">
        <v>8.8000000000000007</v>
      </c>
      <c r="E315" s="29">
        <v>110</v>
      </c>
      <c r="F315" s="53" t="s">
        <v>113</v>
      </c>
      <c r="G315" s="21" t="s">
        <v>64</v>
      </c>
      <c r="I315" s="12"/>
    </row>
    <row r="316" spans="1:9" ht="15" customHeight="1" x14ac:dyDescent="0.25">
      <c r="A316" s="87"/>
      <c r="B316" s="93"/>
      <c r="C316" s="96" t="s">
        <v>128</v>
      </c>
      <c r="D316" s="95">
        <v>13.26</v>
      </c>
      <c r="E316" s="29">
        <v>110</v>
      </c>
      <c r="F316" s="53" t="s">
        <v>113</v>
      </c>
      <c r="G316" s="21" t="s">
        <v>64</v>
      </c>
      <c r="I316" s="12"/>
    </row>
    <row r="317" spans="1:9" ht="15" customHeight="1" x14ac:dyDescent="0.25">
      <c r="A317" s="87"/>
      <c r="B317" s="93"/>
      <c r="C317" s="96" t="s">
        <v>129</v>
      </c>
      <c r="D317" s="95">
        <v>16.21</v>
      </c>
      <c r="E317" s="29">
        <v>110</v>
      </c>
      <c r="F317" s="53" t="s">
        <v>113</v>
      </c>
      <c r="G317" s="21" t="s">
        <v>64</v>
      </c>
      <c r="I317" s="12"/>
    </row>
    <row r="318" spans="1:9" ht="15" customHeight="1" x14ac:dyDescent="0.25">
      <c r="A318" s="87"/>
      <c r="B318" s="93"/>
      <c r="C318" s="96" t="s">
        <v>130</v>
      </c>
      <c r="D318" s="95">
        <v>10.35</v>
      </c>
      <c r="E318" s="29">
        <v>110</v>
      </c>
      <c r="F318" s="53" t="s">
        <v>113</v>
      </c>
      <c r="G318" s="21" t="s">
        <v>64</v>
      </c>
      <c r="I318" s="12"/>
    </row>
    <row r="319" spans="1:9" ht="15" customHeight="1" x14ac:dyDescent="0.25">
      <c r="A319" s="87"/>
      <c r="B319" s="93"/>
      <c r="C319" s="96" t="s">
        <v>131</v>
      </c>
      <c r="D319" s="95">
        <v>30.78</v>
      </c>
      <c r="E319" s="29">
        <v>110</v>
      </c>
      <c r="F319" s="53" t="s">
        <v>113</v>
      </c>
      <c r="G319" s="21" t="s">
        <v>64</v>
      </c>
      <c r="I319" s="12"/>
    </row>
    <row r="320" spans="1:9" ht="15" customHeight="1" x14ac:dyDescent="0.25">
      <c r="A320" s="87"/>
      <c r="B320" s="93"/>
      <c r="C320" s="96" t="s">
        <v>132</v>
      </c>
      <c r="D320" s="95">
        <v>11.3</v>
      </c>
      <c r="E320" s="29">
        <v>110</v>
      </c>
      <c r="F320" s="53" t="s">
        <v>113</v>
      </c>
      <c r="G320" s="21" t="s">
        <v>64</v>
      </c>
      <c r="I320" s="12"/>
    </row>
    <row r="321" spans="1:9" ht="15" customHeight="1" x14ac:dyDescent="0.25">
      <c r="A321" s="87"/>
      <c r="B321" s="93"/>
      <c r="C321" s="96" t="s">
        <v>133</v>
      </c>
      <c r="D321" s="95">
        <v>25</v>
      </c>
      <c r="E321" s="29">
        <v>110</v>
      </c>
      <c r="F321" s="53" t="s">
        <v>113</v>
      </c>
      <c r="G321" s="21" t="s">
        <v>64</v>
      </c>
      <c r="I321" s="12"/>
    </row>
    <row r="322" spans="1:9" ht="15" customHeight="1" x14ac:dyDescent="0.25">
      <c r="A322" s="87"/>
      <c r="B322" s="93"/>
      <c r="C322" s="96" t="s">
        <v>134</v>
      </c>
      <c r="D322" s="95">
        <v>8.25</v>
      </c>
      <c r="E322" s="29">
        <v>110</v>
      </c>
      <c r="F322" s="53" t="s">
        <v>113</v>
      </c>
      <c r="G322" s="21" t="s">
        <v>64</v>
      </c>
      <c r="I322" s="12"/>
    </row>
    <row r="323" spans="1:9" ht="15" customHeight="1" x14ac:dyDescent="0.25">
      <c r="A323" s="87"/>
      <c r="B323" s="93"/>
      <c r="C323" s="96" t="s">
        <v>135</v>
      </c>
      <c r="D323" s="95">
        <v>11.34</v>
      </c>
      <c r="E323" s="29">
        <v>110</v>
      </c>
      <c r="F323" s="53" t="s">
        <v>113</v>
      </c>
      <c r="G323" s="21" t="s">
        <v>64</v>
      </c>
      <c r="I323" s="12"/>
    </row>
    <row r="324" spans="1:9" ht="15" customHeight="1" x14ac:dyDescent="0.25">
      <c r="A324" s="87"/>
      <c r="B324" s="93"/>
      <c r="C324" s="96" t="s">
        <v>136</v>
      </c>
      <c r="D324" s="95">
        <v>9.35</v>
      </c>
      <c r="E324" s="29">
        <v>110</v>
      </c>
      <c r="F324" s="53" t="s">
        <v>113</v>
      </c>
      <c r="G324" s="21" t="s">
        <v>64</v>
      </c>
      <c r="I324" s="12"/>
    </row>
    <row r="325" spans="1:9" ht="15" customHeight="1" x14ac:dyDescent="0.25">
      <c r="A325" s="87"/>
      <c r="B325" s="93"/>
      <c r="C325" s="96" t="s">
        <v>137</v>
      </c>
      <c r="D325" s="95">
        <v>6</v>
      </c>
      <c r="E325" s="29">
        <v>110</v>
      </c>
      <c r="F325" s="53" t="s">
        <v>113</v>
      </c>
      <c r="G325" s="21" t="s">
        <v>64</v>
      </c>
      <c r="I325" s="12"/>
    </row>
    <row r="326" spans="1:9" ht="15" customHeight="1" x14ac:dyDescent="0.25">
      <c r="A326" s="87"/>
      <c r="B326" s="93"/>
      <c r="C326" s="96" t="s">
        <v>138</v>
      </c>
      <c r="D326" s="95">
        <v>15</v>
      </c>
      <c r="E326" s="29">
        <v>110</v>
      </c>
      <c r="F326" s="53" t="s">
        <v>113</v>
      </c>
      <c r="G326" s="21" t="s">
        <v>64</v>
      </c>
      <c r="I326" s="12"/>
    </row>
    <row r="327" spans="1:9" ht="15" customHeight="1" x14ac:dyDescent="0.25">
      <c r="A327" s="87"/>
      <c r="B327" s="93"/>
      <c r="C327" s="96" t="s">
        <v>139</v>
      </c>
      <c r="D327" s="95">
        <v>14.2</v>
      </c>
      <c r="E327" s="29">
        <v>110</v>
      </c>
      <c r="F327" s="53" t="s">
        <v>113</v>
      </c>
      <c r="G327" s="21" t="s">
        <v>64</v>
      </c>
      <c r="I327" s="12"/>
    </row>
    <row r="328" spans="1:9" ht="15" customHeight="1" x14ac:dyDescent="0.25">
      <c r="A328" s="87"/>
      <c r="B328" s="93"/>
      <c r="C328" s="96" t="s">
        <v>140</v>
      </c>
      <c r="D328" s="95">
        <v>8</v>
      </c>
      <c r="E328" s="29">
        <v>110</v>
      </c>
      <c r="F328" s="53" t="s">
        <v>113</v>
      </c>
      <c r="G328" s="21" t="s">
        <v>64</v>
      </c>
      <c r="I328" s="12"/>
    </row>
    <row r="329" spans="1:9" ht="15" customHeight="1" x14ac:dyDescent="0.25">
      <c r="A329" s="87"/>
      <c r="B329" s="93"/>
      <c r="C329" s="96" t="s">
        <v>141</v>
      </c>
      <c r="D329" s="95">
        <v>6.1</v>
      </c>
      <c r="E329" s="29">
        <v>110</v>
      </c>
      <c r="F329" s="53" t="s">
        <v>113</v>
      </c>
      <c r="G329" s="21" t="s">
        <v>64</v>
      </c>
      <c r="I329" s="12"/>
    </row>
    <row r="330" spans="1:9" ht="15" customHeight="1" x14ac:dyDescent="0.25">
      <c r="A330" s="87"/>
      <c r="B330" s="93"/>
      <c r="C330" s="96" t="s">
        <v>142</v>
      </c>
      <c r="D330" s="95">
        <v>2.2999999999999998</v>
      </c>
      <c r="E330" s="29">
        <v>110</v>
      </c>
      <c r="F330" s="53" t="s">
        <v>113</v>
      </c>
      <c r="G330" s="21" t="s">
        <v>64</v>
      </c>
      <c r="I330" s="12"/>
    </row>
    <row r="331" spans="1:9" ht="15" customHeight="1" x14ac:dyDescent="0.25">
      <c r="A331" s="87"/>
      <c r="B331" s="93"/>
      <c r="C331" s="96" t="s">
        <v>143</v>
      </c>
      <c r="D331" s="95">
        <v>15</v>
      </c>
      <c r="E331" s="29">
        <v>110</v>
      </c>
      <c r="F331" s="53" t="s">
        <v>113</v>
      </c>
      <c r="G331" s="21" t="s">
        <v>64</v>
      </c>
      <c r="I331" s="12"/>
    </row>
    <row r="332" spans="1:9" ht="15" customHeight="1" x14ac:dyDescent="0.25">
      <c r="A332" s="87"/>
      <c r="B332" s="93"/>
      <c r="C332" s="96" t="s">
        <v>144</v>
      </c>
      <c r="D332" s="95">
        <v>2.2999999999999998</v>
      </c>
      <c r="E332" s="29">
        <v>110</v>
      </c>
      <c r="F332" s="53" t="s">
        <v>113</v>
      </c>
      <c r="G332" s="21" t="s">
        <v>64</v>
      </c>
      <c r="I332" s="12"/>
    </row>
    <row r="333" spans="1:9" ht="15" customHeight="1" x14ac:dyDescent="0.25">
      <c r="A333" s="87"/>
      <c r="B333" s="93"/>
      <c r="C333" s="96" t="s">
        <v>145</v>
      </c>
      <c r="D333" s="95">
        <v>4.5999999999999996</v>
      </c>
      <c r="E333" s="29">
        <v>110</v>
      </c>
      <c r="F333" s="53" t="s">
        <v>113</v>
      </c>
      <c r="G333" s="21" t="s">
        <v>64</v>
      </c>
      <c r="I333" s="12"/>
    </row>
    <row r="334" spans="1:9" ht="15" customHeight="1" x14ac:dyDescent="0.25">
      <c r="A334" s="87"/>
      <c r="B334" s="93"/>
      <c r="C334" s="96" t="s">
        <v>146</v>
      </c>
      <c r="D334" s="95">
        <v>14.9</v>
      </c>
      <c r="E334" s="29">
        <v>110</v>
      </c>
      <c r="F334" s="53" t="s">
        <v>113</v>
      </c>
      <c r="G334" s="21" t="s">
        <v>64</v>
      </c>
      <c r="I334" s="12"/>
    </row>
    <row r="335" spans="1:9" ht="15" customHeight="1" x14ac:dyDescent="0.25">
      <c r="A335" s="87"/>
      <c r="B335" s="93"/>
      <c r="C335" s="96" t="s">
        <v>147</v>
      </c>
      <c r="D335" s="95">
        <v>5.2</v>
      </c>
      <c r="E335" s="29">
        <v>110</v>
      </c>
      <c r="F335" s="53" t="s">
        <v>113</v>
      </c>
      <c r="G335" s="21" t="s">
        <v>64</v>
      </c>
      <c r="I335" s="12"/>
    </row>
    <row r="336" spans="1:9" ht="15" customHeight="1" x14ac:dyDescent="0.25">
      <c r="A336" s="87"/>
      <c r="B336" s="93"/>
      <c r="C336" s="96" t="s">
        <v>148</v>
      </c>
      <c r="D336" s="95">
        <v>20.52</v>
      </c>
      <c r="E336" s="29">
        <v>110</v>
      </c>
      <c r="F336" s="53" t="s">
        <v>113</v>
      </c>
      <c r="G336" s="21" t="s">
        <v>64</v>
      </c>
      <c r="I336" s="12"/>
    </row>
    <row r="337" spans="1:9" ht="15" customHeight="1" x14ac:dyDescent="0.25">
      <c r="A337" s="87"/>
      <c r="B337" s="93"/>
      <c r="C337" s="96" t="s">
        <v>149</v>
      </c>
      <c r="D337" s="95">
        <v>5.2</v>
      </c>
      <c r="E337" s="29">
        <v>110</v>
      </c>
      <c r="F337" s="53" t="s">
        <v>113</v>
      </c>
      <c r="G337" s="21" t="s">
        <v>64</v>
      </c>
      <c r="I337" s="12"/>
    </row>
    <row r="338" spans="1:9" ht="15" customHeight="1" x14ac:dyDescent="0.25">
      <c r="A338" s="87"/>
      <c r="B338" s="93"/>
      <c r="C338" s="96" t="s">
        <v>150</v>
      </c>
      <c r="D338" s="95">
        <v>2.7</v>
      </c>
      <c r="E338" s="29">
        <v>110</v>
      </c>
      <c r="F338" s="53" t="s">
        <v>113</v>
      </c>
      <c r="G338" s="21" t="s">
        <v>64</v>
      </c>
      <c r="I338" s="12"/>
    </row>
    <row r="339" spans="1:9" ht="15" customHeight="1" x14ac:dyDescent="0.25">
      <c r="A339" s="87"/>
      <c r="B339" s="93"/>
      <c r="C339" s="96" t="s">
        <v>151</v>
      </c>
      <c r="D339" s="95">
        <v>7.5</v>
      </c>
      <c r="E339" s="29">
        <v>110</v>
      </c>
      <c r="F339" s="53" t="s">
        <v>113</v>
      </c>
      <c r="G339" s="21" t="s">
        <v>64</v>
      </c>
      <c r="I339" s="12"/>
    </row>
    <row r="340" spans="1:9" ht="15" customHeight="1" x14ac:dyDescent="0.25">
      <c r="A340" s="87"/>
      <c r="B340" s="93"/>
      <c r="C340" s="96" t="s">
        <v>402</v>
      </c>
      <c r="D340" s="95">
        <v>55</v>
      </c>
      <c r="E340" s="156">
        <v>110</v>
      </c>
      <c r="F340" s="195" t="s">
        <v>382</v>
      </c>
      <c r="G340" s="196" t="s">
        <v>64</v>
      </c>
      <c r="I340" s="12"/>
    </row>
    <row r="341" spans="1:9" ht="15" customHeight="1" x14ac:dyDescent="0.25">
      <c r="A341" s="87"/>
      <c r="B341" s="93"/>
      <c r="C341" s="96" t="s">
        <v>403</v>
      </c>
      <c r="D341" s="95">
        <v>50</v>
      </c>
      <c r="E341" s="156">
        <v>110</v>
      </c>
      <c r="F341" s="195" t="s">
        <v>382</v>
      </c>
      <c r="G341" s="196" t="s">
        <v>64</v>
      </c>
      <c r="I341" s="12"/>
    </row>
    <row r="342" spans="1:9" ht="15" customHeight="1" x14ac:dyDescent="0.25">
      <c r="A342" s="87"/>
      <c r="B342" s="93"/>
      <c r="C342" s="96" t="s">
        <v>404</v>
      </c>
      <c r="D342" s="95">
        <v>22</v>
      </c>
      <c r="E342" s="156">
        <v>110</v>
      </c>
      <c r="F342" s="195" t="s">
        <v>382</v>
      </c>
      <c r="G342" s="196" t="s">
        <v>64</v>
      </c>
      <c r="I342" s="12"/>
    </row>
    <row r="343" spans="1:9" ht="15" customHeight="1" x14ac:dyDescent="0.25">
      <c r="A343" s="87"/>
      <c r="B343" s="93"/>
      <c r="C343" s="96" t="s">
        <v>405</v>
      </c>
      <c r="D343" s="95">
        <v>50</v>
      </c>
      <c r="E343" s="156">
        <v>220</v>
      </c>
      <c r="F343" s="195" t="s">
        <v>382</v>
      </c>
      <c r="G343" s="196" t="s">
        <v>64</v>
      </c>
      <c r="I343" s="12"/>
    </row>
    <row r="344" spans="1:9" x14ac:dyDescent="0.25">
      <c r="A344" s="87"/>
      <c r="B344" s="93"/>
      <c r="C344" s="197" t="s">
        <v>406</v>
      </c>
      <c r="D344" s="198">
        <v>100</v>
      </c>
      <c r="E344" s="199">
        <v>220</v>
      </c>
      <c r="F344" s="200" t="s">
        <v>382</v>
      </c>
      <c r="G344" s="201" t="s">
        <v>64</v>
      </c>
      <c r="I344" s="12"/>
    </row>
    <row r="345" spans="1:9" ht="15.75" thickBot="1" x14ac:dyDescent="0.3">
      <c r="A345" s="87"/>
      <c r="B345" s="93"/>
      <c r="C345" s="202"/>
      <c r="D345" s="93"/>
      <c r="E345" s="203"/>
      <c r="F345" s="203"/>
      <c r="G345" s="204"/>
      <c r="I345" s="12"/>
    </row>
    <row r="346" spans="1:9" ht="15.75" customHeight="1" thickBot="1" x14ac:dyDescent="0.3">
      <c r="A346" s="4" t="s">
        <v>336</v>
      </c>
      <c r="B346" s="206" t="s">
        <v>337</v>
      </c>
      <c r="C346" s="207"/>
      <c r="D346" s="207"/>
      <c r="E346" s="207"/>
      <c r="F346" s="207"/>
      <c r="G346" s="207"/>
      <c r="H346" s="207"/>
      <c r="I346" s="208"/>
    </row>
    <row r="347" spans="1:9" x14ac:dyDescent="0.25">
      <c r="A347" s="10"/>
      <c r="H347" s="2"/>
      <c r="I347" s="34"/>
    </row>
    <row r="348" spans="1:9" ht="15.75" customHeight="1" x14ac:dyDescent="0.25">
      <c r="A348" s="10"/>
      <c r="D348" s="217">
        <f>B2</f>
        <v>46140</v>
      </c>
      <c r="E348" s="219"/>
      <c r="I348" s="12"/>
    </row>
    <row r="349" spans="1:9" x14ac:dyDescent="0.25">
      <c r="A349" s="10"/>
      <c r="D349" s="32" t="s">
        <v>267</v>
      </c>
      <c r="E349" s="69" t="s">
        <v>338</v>
      </c>
      <c r="I349" s="12"/>
    </row>
    <row r="350" spans="1:9" x14ac:dyDescent="0.25">
      <c r="A350" s="10"/>
      <c r="D350" s="28" t="s">
        <v>155</v>
      </c>
      <c r="E350" s="97">
        <f>'[2]D-1'!E10</f>
        <v>1034.1500000000001</v>
      </c>
      <c r="I350" s="12"/>
    </row>
    <row r="351" spans="1:9" x14ac:dyDescent="0.25">
      <c r="A351" s="10"/>
      <c r="D351" s="28" t="s">
        <v>156</v>
      </c>
      <c r="E351" s="97">
        <f>'[2]D-1'!E11</f>
        <v>944.5</v>
      </c>
      <c r="I351" s="12"/>
    </row>
    <row r="352" spans="1:9" x14ac:dyDescent="0.25">
      <c r="A352" s="10"/>
      <c r="D352" s="28" t="s">
        <v>157</v>
      </c>
      <c r="E352" s="97">
        <f>'[2]D-1'!E12</f>
        <v>920.12</v>
      </c>
      <c r="I352" s="12"/>
    </row>
    <row r="353" spans="1:9" x14ac:dyDescent="0.25">
      <c r="A353" s="10"/>
      <c r="D353" s="28" t="s">
        <v>158</v>
      </c>
      <c r="E353" s="97">
        <f>'[2]D-1'!E13</f>
        <v>913.56</v>
      </c>
      <c r="I353" s="12"/>
    </row>
    <row r="354" spans="1:9" x14ac:dyDescent="0.25">
      <c r="A354" s="10"/>
      <c r="D354" s="28" t="s">
        <v>159</v>
      </c>
      <c r="E354" s="97">
        <f>'[2]D-1'!E14</f>
        <v>911.86</v>
      </c>
      <c r="I354" s="12"/>
    </row>
    <row r="355" spans="1:9" x14ac:dyDescent="0.25">
      <c r="A355" s="10"/>
      <c r="D355" s="28" t="s">
        <v>160</v>
      </c>
      <c r="E355" s="97">
        <f>'[2]D-1'!E15</f>
        <v>976.96</v>
      </c>
      <c r="I355" s="12"/>
    </row>
    <row r="356" spans="1:9" x14ac:dyDescent="0.25">
      <c r="A356" s="10"/>
      <c r="D356" s="28" t="s">
        <v>161</v>
      </c>
      <c r="E356" s="97">
        <f>'[2]D-1'!E16</f>
        <v>1164.56</v>
      </c>
      <c r="I356" s="12"/>
    </row>
    <row r="357" spans="1:9" x14ac:dyDescent="0.25">
      <c r="A357" s="10"/>
      <c r="D357" s="28" t="s">
        <v>162</v>
      </c>
      <c r="E357" s="97">
        <f>'[2]D-1'!E17</f>
        <v>1408.38</v>
      </c>
      <c r="I357" s="12"/>
    </row>
    <row r="358" spans="1:9" ht="15.75" customHeight="1" x14ac:dyDescent="0.25">
      <c r="A358" s="10"/>
      <c r="D358" s="28" t="s">
        <v>163</v>
      </c>
      <c r="E358" s="97">
        <f>'[2]D-1'!E18</f>
        <v>1081.4000000000001</v>
      </c>
      <c r="I358" s="12"/>
    </row>
    <row r="359" spans="1:9" x14ac:dyDescent="0.25">
      <c r="A359" s="10"/>
      <c r="D359" s="28" t="s">
        <v>164</v>
      </c>
      <c r="E359" s="97">
        <f>'[2]D-1'!E19</f>
        <v>1076.92</v>
      </c>
      <c r="I359" s="12"/>
    </row>
    <row r="360" spans="1:9" ht="15.75" customHeight="1" x14ac:dyDescent="0.25">
      <c r="A360" s="10"/>
      <c r="D360" s="28" t="s">
        <v>165</v>
      </c>
      <c r="E360" s="97">
        <f>'[2]D-1'!E20</f>
        <v>993.47</v>
      </c>
      <c r="I360" s="12"/>
    </row>
    <row r="361" spans="1:9" x14ac:dyDescent="0.25">
      <c r="A361" s="10"/>
      <c r="D361" s="28" t="s">
        <v>166</v>
      </c>
      <c r="E361" s="97">
        <f>'[2]D-1'!E21</f>
        <v>910.39</v>
      </c>
      <c r="I361" s="12"/>
    </row>
    <row r="362" spans="1:9" x14ac:dyDescent="0.25">
      <c r="A362" s="10"/>
      <c r="D362" s="28" t="s">
        <v>167</v>
      </c>
      <c r="E362" s="97">
        <f>'[2]D-1'!E22</f>
        <v>848.3</v>
      </c>
      <c r="I362" s="12"/>
    </row>
    <row r="363" spans="1:9" x14ac:dyDescent="0.25">
      <c r="A363" s="10"/>
      <c r="D363" s="28" t="s">
        <v>168</v>
      </c>
      <c r="E363" s="97">
        <f>'[2]D-1'!E23</f>
        <v>847.35</v>
      </c>
      <c r="I363" s="12"/>
    </row>
    <row r="364" spans="1:9" x14ac:dyDescent="0.25">
      <c r="A364" s="10"/>
      <c r="D364" s="28" t="s">
        <v>169</v>
      </c>
      <c r="E364" s="97">
        <f>'[2]D-1'!E24</f>
        <v>839.54</v>
      </c>
      <c r="I364" s="12"/>
    </row>
    <row r="365" spans="1:9" x14ac:dyDescent="0.25">
      <c r="A365" s="10"/>
      <c r="D365" s="28" t="s">
        <v>170</v>
      </c>
      <c r="E365" s="97">
        <f>'[2]D-1'!E25</f>
        <v>879.2</v>
      </c>
      <c r="I365" s="12"/>
    </row>
    <row r="366" spans="1:9" x14ac:dyDescent="0.25">
      <c r="A366" s="10"/>
      <c r="D366" s="28" t="s">
        <v>171</v>
      </c>
      <c r="E366" s="97">
        <f>'[2]D-1'!E26</f>
        <v>940.41</v>
      </c>
      <c r="I366" s="12"/>
    </row>
    <row r="367" spans="1:9" x14ac:dyDescent="0.25">
      <c r="A367" s="10"/>
      <c r="D367" s="28" t="s">
        <v>172</v>
      </c>
      <c r="E367" s="97">
        <f>'[2]D-1'!E27</f>
        <v>958.11</v>
      </c>
      <c r="I367" s="12"/>
    </row>
    <row r="368" spans="1:9" x14ac:dyDescent="0.25">
      <c r="A368" s="10"/>
      <c r="D368" s="28" t="s">
        <v>173</v>
      </c>
      <c r="E368" s="97">
        <f>'[2]D-1'!E28</f>
        <v>1490.25</v>
      </c>
      <c r="I368" s="12"/>
    </row>
    <row r="369" spans="1:9" x14ac:dyDescent="0.25">
      <c r="A369" s="10"/>
      <c r="D369" s="28" t="s">
        <v>174</v>
      </c>
      <c r="E369" s="97">
        <f>'[2]D-1'!E29</f>
        <v>1582.18</v>
      </c>
      <c r="I369" s="12"/>
    </row>
    <row r="370" spans="1:9" x14ac:dyDescent="0.25">
      <c r="A370" s="10"/>
      <c r="D370" s="28" t="s">
        <v>175</v>
      </c>
      <c r="E370" s="97">
        <f>'[2]D-1'!E30</f>
        <v>1651.19</v>
      </c>
      <c r="I370" s="12"/>
    </row>
    <row r="371" spans="1:9" x14ac:dyDescent="0.25">
      <c r="A371" s="10"/>
      <c r="D371" s="28" t="s">
        <v>176</v>
      </c>
      <c r="E371" s="97">
        <f>'[2]D-1'!E31</f>
        <v>1574.61</v>
      </c>
      <c r="I371" s="12"/>
    </row>
    <row r="372" spans="1:9" x14ac:dyDescent="0.25">
      <c r="A372" s="10"/>
      <c r="D372" s="28" t="s">
        <v>177</v>
      </c>
      <c r="E372" s="97">
        <f>'[2]D-1'!E32</f>
        <v>1367.32</v>
      </c>
      <c r="I372" s="12"/>
    </row>
    <row r="373" spans="1:9" x14ac:dyDescent="0.25">
      <c r="A373" s="10"/>
      <c r="D373" s="30" t="s">
        <v>178</v>
      </c>
      <c r="E373" s="97">
        <f>'[2]D-1'!E33</f>
        <v>1157.98</v>
      </c>
      <c r="I373" s="12"/>
    </row>
    <row r="374" spans="1:9" ht="15.75" thickBot="1" x14ac:dyDescent="0.3">
      <c r="A374" s="10"/>
      <c r="I374" s="12"/>
    </row>
    <row r="375" spans="1:9" ht="15.75" thickBot="1" x14ac:dyDescent="0.3">
      <c r="A375" s="4" t="s">
        <v>339</v>
      </c>
      <c r="B375" s="211" t="s">
        <v>340</v>
      </c>
      <c r="C375" s="212"/>
      <c r="D375" s="212"/>
      <c r="E375" s="212"/>
      <c r="F375" s="212"/>
      <c r="G375" s="212"/>
      <c r="H375" s="212"/>
      <c r="I375" s="213"/>
    </row>
    <row r="376" spans="1:9" x14ac:dyDescent="0.25">
      <c r="A376" s="10"/>
      <c r="I376" s="12"/>
    </row>
    <row r="377" spans="1:9" ht="15" customHeight="1" x14ac:dyDescent="0.25">
      <c r="A377" s="10"/>
      <c r="B377" s="89" t="s">
        <v>332</v>
      </c>
      <c r="C377" s="89" t="s">
        <v>341</v>
      </c>
      <c r="D377" s="90" t="s">
        <v>331</v>
      </c>
      <c r="E377" s="91" t="s">
        <v>320</v>
      </c>
      <c r="F377" s="91" t="s">
        <v>276</v>
      </c>
      <c r="G377" s="92" t="s">
        <v>288</v>
      </c>
      <c r="I377" s="12"/>
    </row>
    <row r="378" spans="1:9" ht="15" customHeight="1" x14ac:dyDescent="0.25">
      <c r="A378" s="10"/>
      <c r="B378" s="94" t="s">
        <v>112</v>
      </c>
      <c r="C378" s="94">
        <v>1</v>
      </c>
      <c r="D378" s="95">
        <v>125</v>
      </c>
      <c r="E378" s="29">
        <v>220</v>
      </c>
      <c r="F378" s="29" t="s">
        <v>182</v>
      </c>
      <c r="G378" s="53" t="s">
        <v>113</v>
      </c>
      <c r="I378" s="12"/>
    </row>
    <row r="379" spans="1:9" ht="15" customHeight="1" x14ac:dyDescent="0.25">
      <c r="A379" s="10"/>
      <c r="B379" s="94" t="s">
        <v>112</v>
      </c>
      <c r="C379" s="94">
        <v>2</v>
      </c>
      <c r="D379" s="95">
        <v>125</v>
      </c>
      <c r="E379" s="29">
        <v>220</v>
      </c>
      <c r="F379" s="29" t="s">
        <v>182</v>
      </c>
      <c r="G379" s="53" t="s">
        <v>113</v>
      </c>
      <c r="I379" s="12"/>
    </row>
    <row r="380" spans="1:9" ht="15" customHeight="1" x14ac:dyDescent="0.25">
      <c r="A380" s="10"/>
      <c r="B380" s="94" t="s">
        <v>112</v>
      </c>
      <c r="C380" s="94">
        <v>3</v>
      </c>
      <c r="D380" s="95">
        <v>125</v>
      </c>
      <c r="E380" s="29">
        <v>220</v>
      </c>
      <c r="F380" s="29" t="s">
        <v>182</v>
      </c>
      <c r="G380" s="53" t="s">
        <v>113</v>
      </c>
      <c r="I380" s="12"/>
    </row>
    <row r="381" spans="1:9" ht="15" customHeight="1" x14ac:dyDescent="0.25">
      <c r="A381" s="10"/>
      <c r="B381" s="94" t="s">
        <v>112</v>
      </c>
      <c r="C381" s="94">
        <v>4</v>
      </c>
      <c r="D381" s="95">
        <v>125</v>
      </c>
      <c r="E381" s="29">
        <v>220</v>
      </c>
      <c r="F381" s="29" t="s">
        <v>182</v>
      </c>
      <c r="G381" s="53" t="s">
        <v>113</v>
      </c>
      <c r="I381" s="12"/>
    </row>
    <row r="382" spans="1:9" ht="15" customHeight="1" x14ac:dyDescent="0.25">
      <c r="A382" s="10"/>
      <c r="B382" s="94" t="s">
        <v>114</v>
      </c>
      <c r="C382" s="94">
        <v>1</v>
      </c>
      <c r="D382" s="95">
        <v>150</v>
      </c>
      <c r="E382" s="29">
        <v>220</v>
      </c>
      <c r="F382" s="29" t="s">
        <v>182</v>
      </c>
      <c r="G382" s="53" t="s">
        <v>113</v>
      </c>
      <c r="I382" s="12"/>
    </row>
    <row r="383" spans="1:9" ht="15" customHeight="1" x14ac:dyDescent="0.25">
      <c r="A383" s="10"/>
      <c r="B383" s="94" t="s">
        <v>114</v>
      </c>
      <c r="C383" s="94">
        <v>2</v>
      </c>
      <c r="D383" s="95">
        <v>150</v>
      </c>
      <c r="E383" s="29">
        <v>220</v>
      </c>
      <c r="F383" s="29" t="s">
        <v>182</v>
      </c>
      <c r="G383" s="53" t="s">
        <v>113</v>
      </c>
      <c r="I383" s="12"/>
    </row>
    <row r="384" spans="1:9" ht="15" customHeight="1" x14ac:dyDescent="0.25">
      <c r="A384" s="10"/>
      <c r="B384" s="94" t="s">
        <v>114</v>
      </c>
      <c r="C384" s="94">
        <v>3</v>
      </c>
      <c r="D384" s="95">
        <v>150</v>
      </c>
      <c r="E384" s="29">
        <v>220</v>
      </c>
      <c r="F384" s="29" t="s">
        <v>182</v>
      </c>
      <c r="G384" s="53" t="s">
        <v>113</v>
      </c>
      <c r="I384" s="12"/>
    </row>
    <row r="385" spans="1:9" ht="15" customHeight="1" x14ac:dyDescent="0.25">
      <c r="A385" s="10"/>
      <c r="B385" s="94" t="s">
        <v>114</v>
      </c>
      <c r="C385" s="94">
        <v>4</v>
      </c>
      <c r="D385" s="95">
        <v>150</v>
      </c>
      <c r="E385" s="29">
        <v>220</v>
      </c>
      <c r="F385" s="29" t="s">
        <v>182</v>
      </c>
      <c r="G385" s="53" t="s">
        <v>113</v>
      </c>
      <c r="I385" s="12"/>
    </row>
    <row r="386" spans="1:9" ht="15.75" customHeight="1" thickBot="1" x14ac:dyDescent="0.3">
      <c r="A386" s="10"/>
      <c r="I386" s="12"/>
    </row>
    <row r="387" spans="1:9" ht="15.75" thickBot="1" x14ac:dyDescent="0.3">
      <c r="A387" s="4" t="s">
        <v>342</v>
      </c>
      <c r="B387" s="206" t="s">
        <v>343</v>
      </c>
      <c r="C387" s="207"/>
      <c r="D387" s="207"/>
      <c r="E387" s="207"/>
      <c r="F387" s="207"/>
      <c r="G387" s="208"/>
      <c r="H387" s="209" t="s">
        <v>77</v>
      </c>
      <c r="I387" s="210"/>
    </row>
    <row r="388" spans="1:9" ht="15.75" thickBot="1" x14ac:dyDescent="0.3">
      <c r="A388" s="10"/>
      <c r="I388" s="12"/>
    </row>
    <row r="389" spans="1:9" ht="15.75" thickBot="1" x14ac:dyDescent="0.3">
      <c r="A389" s="4" t="s">
        <v>344</v>
      </c>
      <c r="B389" s="206" t="s">
        <v>345</v>
      </c>
      <c r="C389" s="207"/>
      <c r="D389" s="207"/>
      <c r="E389" s="207"/>
      <c r="F389" s="207"/>
      <c r="G389" s="208"/>
      <c r="H389" s="209" t="s">
        <v>4</v>
      </c>
      <c r="I389" s="210"/>
    </row>
    <row r="390" spans="1:9" ht="15.75" customHeight="1" x14ac:dyDescent="0.25">
      <c r="A390" s="10"/>
      <c r="I390" s="12"/>
    </row>
    <row r="391" spans="1:9" ht="15.75" customHeight="1" x14ac:dyDescent="0.25">
      <c r="A391" s="10"/>
      <c r="I391" s="12"/>
    </row>
    <row r="392" spans="1:9" ht="15.75" customHeight="1" x14ac:dyDescent="0.25">
      <c r="A392" s="40" t="s">
        <v>267</v>
      </c>
      <c r="B392" s="41" t="s">
        <v>187</v>
      </c>
      <c r="C392" s="41" t="s">
        <v>188</v>
      </c>
      <c r="D392" s="41" t="s">
        <v>189</v>
      </c>
      <c r="E392" s="41" t="s">
        <v>190</v>
      </c>
      <c r="F392" s="41" t="s">
        <v>191</v>
      </c>
      <c r="G392" s="41" t="s">
        <v>192</v>
      </c>
      <c r="H392" s="41" t="s">
        <v>193</v>
      </c>
      <c r="I392" s="42" t="s">
        <v>194</v>
      </c>
    </row>
    <row r="393" spans="1:9" ht="15.75" customHeight="1" x14ac:dyDescent="0.25">
      <c r="A393" s="43">
        <v>1</v>
      </c>
      <c r="B393" s="160">
        <f>'[2]Publikime AL'!B521</f>
        <v>0.88798626000000003</v>
      </c>
      <c r="C393" s="160">
        <f>'[2]Publikime AL'!C521</f>
        <v>120.54519885000002</v>
      </c>
      <c r="D393" s="160">
        <f>'[2]Publikime AL'!D521</f>
        <v>0</v>
      </c>
      <c r="E393" s="160">
        <f>'[2]Publikime AL'!E521</f>
        <v>0</v>
      </c>
      <c r="F393" s="160">
        <f>'[2]Publikime AL'!F521</f>
        <v>113.39813220000001</v>
      </c>
      <c r="G393" s="160">
        <f>'[2]Publikime AL'!G521</f>
        <v>108.40977392000001</v>
      </c>
      <c r="H393" s="160">
        <f>'[2]Publikime AL'!H521</f>
        <v>0</v>
      </c>
      <c r="I393" s="161">
        <f>'[2]Publikime AL'!I521</f>
        <v>130.64183543999999</v>
      </c>
    </row>
    <row r="394" spans="1:9" ht="15.75" customHeight="1" x14ac:dyDescent="0.25">
      <c r="A394" s="43">
        <v>2</v>
      </c>
      <c r="B394" s="160">
        <f>'[2]Publikime AL'!B522</f>
        <v>0</v>
      </c>
      <c r="C394" s="160">
        <f>'[2]Publikime AL'!C522</f>
        <v>120.5331351</v>
      </c>
      <c r="D394" s="160">
        <f>'[2]Publikime AL'!D522</f>
        <v>0</v>
      </c>
      <c r="E394" s="160">
        <f>'[2]Publikime AL'!E522</f>
        <v>0</v>
      </c>
      <c r="F394" s="160">
        <f>'[2]Publikime AL'!F522</f>
        <v>128.05025931</v>
      </c>
      <c r="G394" s="160">
        <f>'[2]Publikime AL'!G522</f>
        <v>114.94690408000001</v>
      </c>
      <c r="H394" s="160">
        <f>'[2]Publikime AL'!H522</f>
        <v>0</v>
      </c>
      <c r="I394" s="161">
        <f>'[2]Publikime AL'!I522</f>
        <v>117.01761030999999</v>
      </c>
    </row>
    <row r="395" spans="1:9" ht="15.75" customHeight="1" x14ac:dyDescent="0.25">
      <c r="A395" s="43">
        <v>3</v>
      </c>
      <c r="B395" s="160">
        <f>'[2]Publikime AL'!B523</f>
        <v>0</v>
      </c>
      <c r="C395" s="160">
        <f>'[2]Publikime AL'!C523</f>
        <v>120.50427673000002</v>
      </c>
      <c r="D395" s="160">
        <f>'[2]Publikime AL'!D523</f>
        <v>0</v>
      </c>
      <c r="E395" s="160">
        <f>'[2]Publikime AL'!E523</f>
        <v>0</v>
      </c>
      <c r="F395" s="160">
        <f>'[2]Publikime AL'!F523</f>
        <v>114.16595404</v>
      </c>
      <c r="G395" s="160">
        <f>'[2]Publikime AL'!G523</f>
        <v>110.90164676000001</v>
      </c>
      <c r="H395" s="160">
        <f>'[2]Publikime AL'!H523</f>
        <v>0</v>
      </c>
      <c r="I395" s="161">
        <f>'[2]Publikime AL'!I523</f>
        <v>111.01696195000001</v>
      </c>
    </row>
    <row r="396" spans="1:9" ht="15.75" customHeight="1" x14ac:dyDescent="0.25">
      <c r="A396" s="43">
        <v>4</v>
      </c>
      <c r="B396" s="160">
        <f>'[2]Publikime AL'!B524</f>
        <v>0</v>
      </c>
      <c r="C396" s="160">
        <f>'[2]Publikime AL'!C524</f>
        <v>120.54851048</v>
      </c>
      <c r="D396" s="160">
        <f>'[2]Publikime AL'!D524</f>
        <v>0</v>
      </c>
      <c r="E396" s="160">
        <f>'[2]Publikime AL'!E524</f>
        <v>0</v>
      </c>
      <c r="F396" s="160">
        <f>'[2]Publikime AL'!F524</f>
        <v>103.84151780000001</v>
      </c>
      <c r="G396" s="160">
        <f>'[2]Publikime AL'!G524</f>
        <v>113.98961048</v>
      </c>
      <c r="H396" s="160">
        <f>'[2]Publikime AL'!H524</f>
        <v>0</v>
      </c>
      <c r="I396" s="161">
        <f>'[2]Publikime AL'!I524</f>
        <v>102.08872672</v>
      </c>
    </row>
    <row r="397" spans="1:9" ht="15.75" customHeight="1" x14ac:dyDescent="0.25">
      <c r="A397" s="43">
        <v>5</v>
      </c>
      <c r="B397" s="160">
        <f>'[2]Publikime AL'!B525</f>
        <v>0</v>
      </c>
      <c r="C397" s="160">
        <f>'[2]Publikime AL'!C525</f>
        <v>120.57382067</v>
      </c>
      <c r="D397" s="160">
        <f>'[2]Publikime AL'!D525</f>
        <v>0</v>
      </c>
      <c r="E397" s="160">
        <f>'[2]Publikime AL'!E525</f>
        <v>0</v>
      </c>
      <c r="F397" s="160">
        <f>'[2]Publikime AL'!F525</f>
        <v>125.21031196</v>
      </c>
      <c r="G397" s="160">
        <f>'[2]Publikime AL'!G525</f>
        <v>115.00544872999998</v>
      </c>
      <c r="H397" s="160">
        <f>'[2]Publikime AL'!H525</f>
        <v>0</v>
      </c>
      <c r="I397" s="161">
        <f>'[2]Publikime AL'!I525</f>
        <v>103.9990561</v>
      </c>
    </row>
    <row r="398" spans="1:9" ht="15.75" customHeight="1" x14ac:dyDescent="0.25">
      <c r="A398" s="43">
        <v>6</v>
      </c>
      <c r="B398" s="160">
        <f>'[2]Publikime AL'!B526</f>
        <v>7.3744964200000007</v>
      </c>
      <c r="C398" s="160">
        <f>'[2]Publikime AL'!C526</f>
        <v>120.57642265999999</v>
      </c>
      <c r="D398" s="160">
        <f>'[2]Publikime AL'!D526</f>
        <v>7.9940052100000001</v>
      </c>
      <c r="E398" s="160">
        <f>'[2]Publikime AL'!E526</f>
        <v>0</v>
      </c>
      <c r="F398" s="160">
        <f>'[2]Publikime AL'!F526</f>
        <v>97.487827510000002</v>
      </c>
      <c r="G398" s="160">
        <f>'[2]Publikime AL'!G526</f>
        <v>111.12269712999999</v>
      </c>
      <c r="H398" s="160">
        <f>'[2]Publikime AL'!H526</f>
        <v>0</v>
      </c>
      <c r="I398" s="161">
        <f>'[2]Publikime AL'!I526</f>
        <v>135.58406762999999</v>
      </c>
    </row>
    <row r="399" spans="1:9" ht="15.75" customHeight="1" x14ac:dyDescent="0.25">
      <c r="A399" s="43">
        <v>7</v>
      </c>
      <c r="B399" s="160">
        <f>'[2]Publikime AL'!B527</f>
        <v>110.08427604000001</v>
      </c>
      <c r="C399" s="160">
        <f>'[2]Publikime AL'!C527</f>
        <v>110.59781309999998</v>
      </c>
      <c r="D399" s="160">
        <f>'[2]Publikime AL'!D527</f>
        <v>109.99202387999999</v>
      </c>
      <c r="E399" s="160">
        <f>'[2]Publikime AL'!E527</f>
        <v>0</v>
      </c>
      <c r="F399" s="160">
        <f>'[2]Publikime AL'!F527</f>
        <v>115.24423988999999</v>
      </c>
      <c r="G399" s="160">
        <f>'[2]Publikime AL'!G527</f>
        <v>112.92125947999999</v>
      </c>
      <c r="H399" s="160">
        <f>'[2]Publikime AL'!H527</f>
        <v>0</v>
      </c>
      <c r="I399" s="161">
        <f>'[2]Publikime AL'!I527</f>
        <v>90.444020089999995</v>
      </c>
    </row>
    <row r="400" spans="1:9" x14ac:dyDescent="0.25">
      <c r="A400" s="43">
        <v>8</v>
      </c>
      <c r="B400" s="160">
        <f>'[2]Publikime AL'!B528</f>
        <v>118.83735102</v>
      </c>
      <c r="C400" s="160">
        <f>'[2]Publikime AL'!C528</f>
        <v>120.41107839999999</v>
      </c>
      <c r="D400" s="160">
        <f>'[2]Publikime AL'!D528</f>
        <v>119.57584146000001</v>
      </c>
      <c r="E400" s="160">
        <f>'[2]Publikime AL'!E528</f>
        <v>0</v>
      </c>
      <c r="F400" s="160">
        <f>'[2]Publikime AL'!F528</f>
        <v>94.714585580000005</v>
      </c>
      <c r="G400" s="160">
        <f>'[2]Publikime AL'!G528</f>
        <v>120.88758852999999</v>
      </c>
      <c r="H400" s="160">
        <f>'[2]Publikime AL'!H528</f>
        <v>0</v>
      </c>
      <c r="I400" s="161">
        <f>'[2]Publikime AL'!I528</f>
        <v>134.46817128000004</v>
      </c>
    </row>
    <row r="401" spans="1:9" ht="15.75" customHeight="1" x14ac:dyDescent="0.25">
      <c r="A401" s="43">
        <v>9</v>
      </c>
      <c r="B401" s="160">
        <f>'[2]Publikime AL'!B529</f>
        <v>0</v>
      </c>
      <c r="C401" s="160">
        <f>'[2]Publikime AL'!C529</f>
        <v>120.54661812000001</v>
      </c>
      <c r="D401" s="160">
        <f>'[2]Publikime AL'!D529</f>
        <v>5.8426369999999998E-2</v>
      </c>
      <c r="E401" s="160">
        <f>'[2]Publikime AL'!E529</f>
        <v>0</v>
      </c>
      <c r="F401" s="160">
        <f>'[2]Publikime AL'!F529</f>
        <v>121.28569209999999</v>
      </c>
      <c r="G401" s="160">
        <f>'[2]Publikime AL'!G529</f>
        <v>117.92274593999998</v>
      </c>
      <c r="H401" s="160">
        <f>'[2]Publikime AL'!H529</f>
        <v>0</v>
      </c>
      <c r="I401" s="161">
        <f>'[2]Publikime AL'!I529</f>
        <v>1.41855441</v>
      </c>
    </row>
    <row r="402" spans="1:9" x14ac:dyDescent="0.25">
      <c r="A402" s="43">
        <v>10</v>
      </c>
      <c r="B402" s="160">
        <f>'[2]Publikime AL'!B530</f>
        <v>0</v>
      </c>
      <c r="C402" s="160">
        <f>'[2]Publikime AL'!C530</f>
        <v>120.52154444000001</v>
      </c>
      <c r="D402" s="160">
        <f>'[2]Publikime AL'!D530</f>
        <v>0</v>
      </c>
      <c r="E402" s="160">
        <f>'[2]Publikime AL'!E530</f>
        <v>0</v>
      </c>
      <c r="F402" s="160">
        <f>'[2]Publikime AL'!F530</f>
        <v>107.92048264</v>
      </c>
      <c r="G402" s="160">
        <f>'[2]Publikime AL'!G530</f>
        <v>45.457962690000002</v>
      </c>
      <c r="H402" s="160">
        <f>'[2]Publikime AL'!H530</f>
        <v>0</v>
      </c>
      <c r="I402" s="161">
        <f>'[2]Publikime AL'!I530</f>
        <v>0</v>
      </c>
    </row>
    <row r="403" spans="1:9" ht="15.75" customHeight="1" x14ac:dyDescent="0.25">
      <c r="A403" s="43">
        <v>11</v>
      </c>
      <c r="B403" s="160">
        <f>'[2]Publikime AL'!B531</f>
        <v>0</v>
      </c>
      <c r="C403" s="160">
        <f>'[2]Publikime AL'!C531</f>
        <v>101.84237268999999</v>
      </c>
      <c r="D403" s="160">
        <f>'[2]Publikime AL'!D531</f>
        <v>0</v>
      </c>
      <c r="E403" s="160">
        <f>'[2]Publikime AL'!E531</f>
        <v>0</v>
      </c>
      <c r="F403" s="160">
        <f>'[2]Publikime AL'!F531</f>
        <v>0.55493223999999997</v>
      </c>
      <c r="G403" s="160">
        <f>'[2]Publikime AL'!G531</f>
        <v>0</v>
      </c>
      <c r="H403" s="160">
        <f>'[2]Publikime AL'!H531</f>
        <v>0</v>
      </c>
      <c r="I403" s="161">
        <f>'[2]Publikime AL'!I531</f>
        <v>0</v>
      </c>
    </row>
    <row r="404" spans="1:9" x14ac:dyDescent="0.25">
      <c r="A404" s="43">
        <v>12</v>
      </c>
      <c r="B404" s="160">
        <f>'[2]Publikime AL'!B532</f>
        <v>0</v>
      </c>
      <c r="C404" s="160">
        <f>'[2]Publikime AL'!C532</f>
        <v>0</v>
      </c>
      <c r="D404" s="160">
        <f>'[2]Publikime AL'!D532</f>
        <v>0</v>
      </c>
      <c r="E404" s="160">
        <f>'[2]Publikime AL'!E532</f>
        <v>0</v>
      </c>
      <c r="F404" s="160">
        <f>'[2]Publikime AL'!F532</f>
        <v>0</v>
      </c>
      <c r="G404" s="160">
        <f>'[2]Publikime AL'!G532</f>
        <v>0</v>
      </c>
      <c r="H404" s="160">
        <f>'[2]Publikime AL'!H532</f>
        <v>0</v>
      </c>
      <c r="I404" s="161">
        <f>'[2]Publikime AL'!I532</f>
        <v>0</v>
      </c>
    </row>
    <row r="405" spans="1:9" ht="15.75" customHeight="1" x14ac:dyDescent="0.25">
      <c r="A405" s="43">
        <v>13</v>
      </c>
      <c r="B405" s="160">
        <f>'[2]Publikime AL'!B533</f>
        <v>0</v>
      </c>
      <c r="C405" s="160">
        <f>'[2]Publikime AL'!C533</f>
        <v>0</v>
      </c>
      <c r="D405" s="160">
        <f>'[2]Publikime AL'!D533</f>
        <v>0</v>
      </c>
      <c r="E405" s="160">
        <f>'[2]Publikime AL'!E533</f>
        <v>0</v>
      </c>
      <c r="F405" s="160">
        <f>'[2]Publikime AL'!F533</f>
        <v>0</v>
      </c>
      <c r="G405" s="160">
        <f>'[2]Publikime AL'!G533</f>
        <v>0</v>
      </c>
      <c r="H405" s="160">
        <f>'[2]Publikime AL'!H533</f>
        <v>0</v>
      </c>
      <c r="I405" s="161">
        <f>'[2]Publikime AL'!I533</f>
        <v>0</v>
      </c>
    </row>
    <row r="406" spans="1:9" ht="15.75" customHeight="1" x14ac:dyDescent="0.25">
      <c r="A406" s="43">
        <v>14</v>
      </c>
      <c r="B406" s="160">
        <f>'[2]Publikime AL'!B534</f>
        <v>0</v>
      </c>
      <c r="C406" s="160">
        <f>'[2]Publikime AL'!C534</f>
        <v>0</v>
      </c>
      <c r="D406" s="160">
        <f>'[2]Publikime AL'!D534</f>
        <v>0</v>
      </c>
      <c r="E406" s="160">
        <f>'[2]Publikime AL'!E534</f>
        <v>0</v>
      </c>
      <c r="F406" s="160">
        <f>'[2]Publikime AL'!F534</f>
        <v>0</v>
      </c>
      <c r="G406" s="160">
        <f>'[2]Publikime AL'!G534</f>
        <v>0</v>
      </c>
      <c r="H406" s="160">
        <f>'[2]Publikime AL'!H534</f>
        <v>0</v>
      </c>
      <c r="I406" s="161">
        <f>'[2]Publikime AL'!I534</f>
        <v>0</v>
      </c>
    </row>
    <row r="407" spans="1:9" ht="15.75" customHeight="1" x14ac:dyDescent="0.25">
      <c r="A407" s="43">
        <v>15</v>
      </c>
      <c r="B407" s="160">
        <f>'[2]Publikime AL'!B535</f>
        <v>0</v>
      </c>
      <c r="C407" s="160">
        <f>'[2]Publikime AL'!C535</f>
        <v>0</v>
      </c>
      <c r="D407" s="160">
        <f>'[2]Publikime AL'!D535</f>
        <v>0</v>
      </c>
      <c r="E407" s="160">
        <f>'[2]Publikime AL'!E535</f>
        <v>0</v>
      </c>
      <c r="F407" s="160">
        <f>'[2]Publikime AL'!F535</f>
        <v>0</v>
      </c>
      <c r="G407" s="160">
        <f>'[2]Publikime AL'!G535</f>
        <v>0</v>
      </c>
      <c r="H407" s="160">
        <f>'[2]Publikime AL'!H535</f>
        <v>0</v>
      </c>
      <c r="I407" s="161">
        <f>'[2]Publikime AL'!I535</f>
        <v>0</v>
      </c>
    </row>
    <row r="408" spans="1:9" ht="15.75" customHeight="1" x14ac:dyDescent="0.25">
      <c r="A408" s="43">
        <v>16</v>
      </c>
      <c r="B408" s="160">
        <f>'[2]Publikime AL'!B536</f>
        <v>0</v>
      </c>
      <c r="C408" s="160">
        <f>'[2]Publikime AL'!C536</f>
        <v>0</v>
      </c>
      <c r="D408" s="160">
        <f>'[2]Publikime AL'!D536</f>
        <v>0</v>
      </c>
      <c r="E408" s="160">
        <f>'[2]Publikime AL'!E536</f>
        <v>0</v>
      </c>
      <c r="F408" s="160">
        <f>'[2]Publikime AL'!F536</f>
        <v>0</v>
      </c>
      <c r="G408" s="160">
        <f>'[2]Publikime AL'!G536</f>
        <v>0</v>
      </c>
      <c r="H408" s="160">
        <f>'[2]Publikime AL'!H536</f>
        <v>0</v>
      </c>
      <c r="I408" s="161">
        <f>'[2]Publikime AL'!I536</f>
        <v>0</v>
      </c>
    </row>
    <row r="409" spans="1:9" ht="15.75" customHeight="1" x14ac:dyDescent="0.25">
      <c r="A409" s="43">
        <v>17</v>
      </c>
      <c r="B409" s="160">
        <f>'[2]Publikime AL'!B537</f>
        <v>0</v>
      </c>
      <c r="C409" s="160">
        <f>'[2]Publikime AL'!C537</f>
        <v>77.438125989999989</v>
      </c>
      <c r="D409" s="160">
        <f>'[2]Publikime AL'!D537</f>
        <v>0</v>
      </c>
      <c r="E409" s="160">
        <f>'[2]Publikime AL'!E537</f>
        <v>0</v>
      </c>
      <c r="F409" s="160">
        <f>'[2]Publikime AL'!F537</f>
        <v>0</v>
      </c>
      <c r="G409" s="160">
        <f>'[2]Publikime AL'!G537</f>
        <v>0</v>
      </c>
      <c r="H409" s="160">
        <f>'[2]Publikime AL'!H537</f>
        <v>0</v>
      </c>
      <c r="I409" s="161">
        <f>'[2]Publikime AL'!I537</f>
        <v>0</v>
      </c>
    </row>
    <row r="410" spans="1:9" ht="15.75" customHeight="1" x14ac:dyDescent="0.25">
      <c r="A410" s="43">
        <v>18</v>
      </c>
      <c r="B410" s="160">
        <f>'[2]Publikime AL'!B538</f>
        <v>4.8893649300000002</v>
      </c>
      <c r="C410" s="160">
        <f>'[2]Publikime AL'!C538</f>
        <v>110.49657227</v>
      </c>
      <c r="D410" s="160">
        <f>'[2]Publikime AL'!D538</f>
        <v>3.8178205100000002</v>
      </c>
      <c r="E410" s="160">
        <f>'[2]Publikime AL'!E538</f>
        <v>0</v>
      </c>
      <c r="F410" s="160">
        <f>'[2]Publikime AL'!F538</f>
        <v>2.55006266</v>
      </c>
      <c r="G410" s="160">
        <f>'[2]Publikime AL'!G538</f>
        <v>2.4368763499999999</v>
      </c>
      <c r="H410" s="160">
        <f>'[2]Publikime AL'!H538</f>
        <v>0</v>
      </c>
      <c r="I410" s="161">
        <f>'[2]Publikime AL'!I538</f>
        <v>75.326019560000006</v>
      </c>
    </row>
    <row r="411" spans="1:9" ht="15.75" customHeight="1" x14ac:dyDescent="0.25">
      <c r="A411" s="43">
        <v>19</v>
      </c>
      <c r="B411" s="160">
        <f>'[2]Publikime AL'!B539</f>
        <v>110.14979873</v>
      </c>
      <c r="C411" s="160">
        <f>'[2]Publikime AL'!C539</f>
        <v>110.55428902</v>
      </c>
      <c r="D411" s="160">
        <f>'[2]Publikime AL'!D539</f>
        <v>110.07812590000002</v>
      </c>
      <c r="E411" s="160">
        <f>'[2]Publikime AL'!E539</f>
        <v>0</v>
      </c>
      <c r="F411" s="160">
        <f>'[2]Publikime AL'!F539</f>
        <v>115.01751245999999</v>
      </c>
      <c r="G411" s="160">
        <f>'[2]Publikime AL'!G539</f>
        <v>96.398542370000001</v>
      </c>
      <c r="H411" s="160">
        <f>'[2]Publikime AL'!H539</f>
        <v>52.041573750000005</v>
      </c>
      <c r="I411" s="161">
        <f>'[2]Publikime AL'!I539</f>
        <v>117.58425147</v>
      </c>
    </row>
    <row r="412" spans="1:9" ht="15.75" customHeight="1" x14ac:dyDescent="0.25">
      <c r="A412" s="43">
        <v>20</v>
      </c>
      <c r="B412" s="160">
        <f>'[2]Publikime AL'!B540</f>
        <v>107.64527063999999</v>
      </c>
      <c r="C412" s="160">
        <f>'[2]Publikime AL'!C540</f>
        <v>103.75672345999999</v>
      </c>
      <c r="D412" s="160">
        <f>'[2]Publikime AL'!D540</f>
        <v>103.22308014000001</v>
      </c>
      <c r="E412" s="160">
        <f>'[2]Publikime AL'!E540</f>
        <v>0</v>
      </c>
      <c r="F412" s="160">
        <f>'[2]Publikime AL'!F540</f>
        <v>127.23844027</v>
      </c>
      <c r="G412" s="160">
        <f>'[2]Publikime AL'!G540</f>
        <v>106.25142812</v>
      </c>
      <c r="H412" s="160">
        <f>'[2]Publikime AL'!H540</f>
        <v>95.527469049999993</v>
      </c>
      <c r="I412" s="161">
        <f>'[2]Publikime AL'!I540</f>
        <v>124.12031718999998</v>
      </c>
    </row>
    <row r="413" spans="1:9" ht="15.75" customHeight="1" x14ac:dyDescent="0.25">
      <c r="A413" s="43">
        <v>21</v>
      </c>
      <c r="B413" s="160">
        <f>'[2]Publikime AL'!B541</f>
        <v>120.16649186999999</v>
      </c>
      <c r="C413" s="160">
        <f>'[2]Publikime AL'!C541</f>
        <v>120.63035470000001</v>
      </c>
      <c r="D413" s="160">
        <f>'[2]Publikime AL'!D541</f>
        <v>120.00303995</v>
      </c>
      <c r="E413" s="160">
        <f>'[2]Publikime AL'!E541</f>
        <v>0</v>
      </c>
      <c r="F413" s="160">
        <f>'[2]Publikime AL'!F541</f>
        <v>123.85988224</v>
      </c>
      <c r="G413" s="160">
        <f>'[2]Publikime AL'!G541</f>
        <v>130.95904093999999</v>
      </c>
      <c r="H413" s="160">
        <f>'[2]Publikime AL'!H541</f>
        <v>134.01684532000002</v>
      </c>
      <c r="I413" s="161">
        <f>'[2]Publikime AL'!I541</f>
        <v>114.81100954000001</v>
      </c>
    </row>
    <row r="414" spans="1:9" ht="15.75" customHeight="1" x14ac:dyDescent="0.25">
      <c r="A414" s="43">
        <v>22</v>
      </c>
      <c r="B414" s="160">
        <f>'[2]Publikime AL'!B542</f>
        <v>120.15324541</v>
      </c>
      <c r="C414" s="160">
        <f>'[2]Publikime AL'!C542</f>
        <v>120.64241845000001</v>
      </c>
      <c r="D414" s="160">
        <f>'[2]Publikime AL'!D542</f>
        <v>120.04136008000002</v>
      </c>
      <c r="E414" s="160">
        <f>'[2]Publikime AL'!E542</f>
        <v>0</v>
      </c>
      <c r="F414" s="160">
        <f>'[2]Publikime AL'!F542</f>
        <v>138.50455821</v>
      </c>
      <c r="G414" s="160">
        <f>'[2]Publikime AL'!G542</f>
        <v>106.40045086000001</v>
      </c>
      <c r="H414" s="160">
        <f>'[2]Publikime AL'!H542</f>
        <v>99.43328369000001</v>
      </c>
      <c r="I414" s="161">
        <f>'[2]Publikime AL'!I542</f>
        <v>129.20837878000003</v>
      </c>
    </row>
    <row r="415" spans="1:9" ht="15.75" customHeight="1" x14ac:dyDescent="0.25">
      <c r="A415" s="43">
        <v>23</v>
      </c>
      <c r="B415" s="160">
        <f>'[2]Publikime AL'!B543</f>
        <v>120.16034173</v>
      </c>
      <c r="C415" s="160">
        <f>'[2]Publikime AL'!C543</f>
        <v>120.63508559</v>
      </c>
      <c r="D415" s="160">
        <f>'[2]Publikime AL'!D543</f>
        <v>120.07944368</v>
      </c>
      <c r="E415" s="160">
        <f>'[2]Publikime AL'!E543</f>
        <v>0</v>
      </c>
      <c r="F415" s="160">
        <f>'[2]Publikime AL'!F543</f>
        <v>129.24421518</v>
      </c>
      <c r="G415" s="160">
        <f>'[2]Publikime AL'!G543</f>
        <v>100.25610202</v>
      </c>
      <c r="H415" s="160">
        <f>'[2]Publikime AL'!H543</f>
        <v>0.30230323999999997</v>
      </c>
      <c r="I415" s="161">
        <f>'[2]Publikime AL'!I543</f>
        <v>123.99790566</v>
      </c>
    </row>
    <row r="416" spans="1:9" ht="15.75" customHeight="1" x14ac:dyDescent="0.25">
      <c r="A416" s="45">
        <v>24</v>
      </c>
      <c r="B416" s="108">
        <f>'[2]Publikime AL'!B544</f>
        <v>120.17855561</v>
      </c>
      <c r="C416" s="108">
        <f>'[2]Publikime AL'!C544</f>
        <v>120.64383771000001</v>
      </c>
      <c r="D416" s="108">
        <f>'[2]Publikime AL'!D544</f>
        <v>0.57054417999999996</v>
      </c>
      <c r="E416" s="108">
        <f>'[2]Publikime AL'!E544</f>
        <v>0</v>
      </c>
      <c r="F416" s="108">
        <f>'[2]Publikime AL'!F544</f>
        <v>120.54554589</v>
      </c>
      <c r="G416" s="108">
        <f>'[2]Publikime AL'!G544</f>
        <v>98.269487179999999</v>
      </c>
      <c r="H416" s="108">
        <f>'[2]Publikime AL'!H544</f>
        <v>0</v>
      </c>
      <c r="I416" s="162">
        <f>'[2]Publikime AL'!I544</f>
        <v>118.09163835999999</v>
      </c>
    </row>
    <row r="417" spans="1:9" ht="15.75" customHeight="1" x14ac:dyDescent="0.25">
      <c r="A417" s="10"/>
      <c r="I417" s="12"/>
    </row>
    <row r="418" spans="1:9" ht="15.75" customHeight="1" x14ac:dyDescent="0.25">
      <c r="A418" s="10"/>
      <c r="I418" s="12"/>
    </row>
    <row r="419" spans="1:9" ht="15" customHeight="1" thickBot="1" x14ac:dyDescent="0.3">
      <c r="A419" s="10"/>
      <c r="I419" s="12"/>
    </row>
    <row r="420" spans="1:9" ht="15.75" customHeight="1" thickBot="1" x14ac:dyDescent="0.3">
      <c r="A420" s="4" t="s">
        <v>346</v>
      </c>
      <c r="B420" s="206" t="s">
        <v>347</v>
      </c>
      <c r="C420" s="207"/>
      <c r="D420" s="207"/>
      <c r="E420" s="207"/>
      <c r="F420" s="207"/>
      <c r="G420" s="208"/>
      <c r="H420" s="209" t="s">
        <v>4</v>
      </c>
      <c r="I420" s="210"/>
    </row>
    <row r="421" spans="1:9" ht="15.75" customHeight="1" x14ac:dyDescent="0.25">
      <c r="A421" s="32" t="s">
        <v>197</v>
      </c>
      <c r="B421" s="41" t="s">
        <v>187</v>
      </c>
      <c r="C421" s="41" t="s">
        <v>188</v>
      </c>
      <c r="D421" s="41" t="s">
        <v>189</v>
      </c>
      <c r="E421" s="41" t="s">
        <v>190</v>
      </c>
      <c r="F421" s="41" t="s">
        <v>191</v>
      </c>
      <c r="G421" s="41" t="s">
        <v>192</v>
      </c>
      <c r="H421" s="41" t="s">
        <v>193</v>
      </c>
      <c r="I421" s="107" t="s">
        <v>194</v>
      </c>
    </row>
    <row r="422" spans="1:9" ht="15.75" customHeight="1" x14ac:dyDescent="0.25">
      <c r="A422" s="30" t="s">
        <v>198</v>
      </c>
      <c r="B422" s="108">
        <f t="shared" ref="B422:I422" si="1">SUM(B394:B417)</f>
        <v>939.63919239999996</v>
      </c>
      <c r="C422" s="108">
        <f t="shared" si="1"/>
        <v>2061.4529995799999</v>
      </c>
      <c r="D422" s="108">
        <f t="shared" si="1"/>
        <v>815.43371136000007</v>
      </c>
      <c r="E422" s="108">
        <f t="shared" si="1"/>
        <v>0</v>
      </c>
      <c r="F422" s="108">
        <f t="shared" si="1"/>
        <v>1765.4360199799999</v>
      </c>
      <c r="G422" s="108">
        <f t="shared" si="1"/>
        <v>1604.1277916600002</v>
      </c>
      <c r="H422" s="108">
        <f t="shared" si="1"/>
        <v>381.32147505000006</v>
      </c>
      <c r="I422" s="108">
        <f t="shared" si="1"/>
        <v>1599.1766890499998</v>
      </c>
    </row>
    <row r="423" spans="1:9" ht="15.75" customHeight="1" x14ac:dyDescent="0.25">
      <c r="A423" s="10"/>
      <c r="I423" s="12"/>
    </row>
    <row r="424" spans="1:9" ht="15" customHeight="1" thickBot="1" x14ac:dyDescent="0.3">
      <c r="A424" s="10"/>
      <c r="I424" s="12"/>
    </row>
    <row r="425" spans="1:9" ht="15.75" customHeight="1" thickBot="1" x14ac:dyDescent="0.3">
      <c r="A425" s="4" t="s">
        <v>348</v>
      </c>
      <c r="B425" s="206" t="s">
        <v>349</v>
      </c>
      <c r="C425" s="207"/>
      <c r="D425" s="207"/>
      <c r="E425" s="207"/>
      <c r="F425" s="207"/>
      <c r="G425" s="208"/>
      <c r="H425" s="234" t="str">
        <f>'[2]Publikime AL'!H552</f>
        <v xml:space="preserve"> 2822 MWh</v>
      </c>
      <c r="I425" s="235"/>
    </row>
    <row r="426" spans="1:9" ht="15" customHeight="1" thickBot="1" x14ac:dyDescent="0.3">
      <c r="A426" s="10"/>
      <c r="I426" s="12"/>
    </row>
    <row r="427" spans="1:9" ht="15" customHeight="1" thickBot="1" x14ac:dyDescent="0.3">
      <c r="A427" s="4" t="s">
        <v>350</v>
      </c>
      <c r="B427" s="206" t="s">
        <v>351</v>
      </c>
      <c r="C427" s="207"/>
      <c r="D427" s="207"/>
      <c r="E427" s="207"/>
      <c r="F427" s="207"/>
      <c r="G427" s="208"/>
      <c r="H427" s="209" t="str">
        <f>'[2]Publikime AL'!H554</f>
        <v>1428 GWh</v>
      </c>
      <c r="I427" s="210"/>
    </row>
    <row r="428" spans="1:9" x14ac:dyDescent="0.25">
      <c r="A428" s="10"/>
      <c r="I428" s="12"/>
    </row>
    <row r="429" spans="1:9" ht="15" customHeight="1" thickBot="1" x14ac:dyDescent="0.3">
      <c r="A429" s="10"/>
      <c r="I429" s="34"/>
    </row>
    <row r="430" spans="1:9" ht="15" customHeight="1" thickBot="1" x14ac:dyDescent="0.3">
      <c r="A430" s="231" t="s">
        <v>393</v>
      </c>
      <c r="B430" s="232"/>
      <c r="C430" s="232"/>
      <c r="D430" s="232"/>
      <c r="E430" s="232"/>
      <c r="F430" s="232"/>
      <c r="G430" s="232"/>
      <c r="H430" s="232"/>
      <c r="I430" s="233"/>
    </row>
    <row r="431" spans="1:9" ht="15.75" customHeight="1" thickBot="1" x14ac:dyDescent="0.3">
      <c r="A431" s="10"/>
      <c r="I431" s="12"/>
    </row>
    <row r="432" spans="1:9" ht="15.75" customHeight="1" thickBot="1" x14ac:dyDescent="0.3">
      <c r="A432" s="4" t="s">
        <v>394</v>
      </c>
      <c r="B432" s="211" t="s">
        <v>352</v>
      </c>
      <c r="C432" s="212"/>
      <c r="D432" s="212"/>
      <c r="E432" s="212"/>
      <c r="F432" s="212"/>
      <c r="G432" s="212"/>
      <c r="H432" s="212"/>
      <c r="I432" s="213"/>
    </row>
    <row r="433" spans="1:9" ht="15.75" customHeight="1" x14ac:dyDescent="0.25">
      <c r="A433" s="10"/>
      <c r="B433" s="37"/>
      <c r="C433" s="37"/>
      <c r="D433" s="37"/>
      <c r="E433" s="37"/>
      <c r="F433" s="37"/>
      <c r="G433" s="37"/>
      <c r="H433" s="37"/>
      <c r="I433" s="109"/>
    </row>
    <row r="434" spans="1:9" ht="15.75" customHeight="1" x14ac:dyDescent="0.25">
      <c r="A434" s="110" t="s">
        <v>267</v>
      </c>
      <c r="B434" s="111" t="s">
        <v>204</v>
      </c>
      <c r="C434" s="111" t="s">
        <v>205</v>
      </c>
      <c r="D434" s="111" t="s">
        <v>206</v>
      </c>
      <c r="E434" s="111" t="s">
        <v>207</v>
      </c>
      <c r="F434" s="111" t="s">
        <v>208</v>
      </c>
      <c r="G434" s="111" t="s">
        <v>209</v>
      </c>
      <c r="H434" s="112" t="s">
        <v>353</v>
      </c>
      <c r="I434" s="109"/>
    </row>
    <row r="435" spans="1:9" ht="15.75" customHeight="1" x14ac:dyDescent="0.25">
      <c r="A435" s="113">
        <v>1</v>
      </c>
      <c r="B435" s="114" t="str">
        <f>'[2]W-1'!B16</f>
        <v>aFRR+</v>
      </c>
      <c r="C435" s="114" t="str">
        <f>'[2]W-1'!C16</f>
        <v>aFRR-</v>
      </c>
      <c r="D435" s="114" t="str">
        <f>'[2]W-1'!D16</f>
        <v>mFRR+</v>
      </c>
      <c r="E435" s="114" t="str">
        <f>'[2]W-1'!E16</f>
        <v>mFRR-</v>
      </c>
      <c r="F435" s="114" t="str">
        <f>'[2]W-1'!F16</f>
        <v>RR+</v>
      </c>
      <c r="G435" s="114" t="str">
        <f>'[2]W-1'!G16</f>
        <v>RR-</v>
      </c>
      <c r="H435" s="114" t="str">
        <f>'[2]W-1'!H16</f>
        <v>Total-</v>
      </c>
      <c r="I435" s="109"/>
    </row>
    <row r="436" spans="1:9" ht="15.75" customHeight="1" x14ac:dyDescent="0.25">
      <c r="A436" s="113">
        <v>2</v>
      </c>
      <c r="B436" s="114">
        <f>'[2]W-1'!B17</f>
        <v>70</v>
      </c>
      <c r="C436" s="114">
        <f>'[2]W-1'!C17</f>
        <v>75</v>
      </c>
      <c r="D436" s="114">
        <f>'[2]W-1'!D17</f>
        <v>0</v>
      </c>
      <c r="E436" s="114">
        <f>'[2]W-1'!E17</f>
        <v>0</v>
      </c>
      <c r="F436" s="114">
        <f>'[2]W-1'!F17</f>
        <v>0</v>
      </c>
      <c r="G436" s="114">
        <f>'[2]W-1'!G17</f>
        <v>0</v>
      </c>
      <c r="H436" s="114">
        <f>'[2]W-1'!H17</f>
        <v>145</v>
      </c>
      <c r="I436" s="109"/>
    </row>
    <row r="437" spans="1:9" ht="15.75" customHeight="1" x14ac:dyDescent="0.25">
      <c r="A437" s="113">
        <v>3</v>
      </c>
      <c r="B437" s="114">
        <f>'[2]W-1'!B18</f>
        <v>70</v>
      </c>
      <c r="C437" s="114">
        <f>'[2]W-1'!C18</f>
        <v>75</v>
      </c>
      <c r="D437" s="114">
        <f>'[2]W-1'!D18</f>
        <v>0</v>
      </c>
      <c r="E437" s="114">
        <f>'[2]W-1'!E18</f>
        <v>0</v>
      </c>
      <c r="F437" s="114">
        <f>'[2]W-1'!F18</f>
        <v>0</v>
      </c>
      <c r="G437" s="114">
        <f>'[2]W-1'!G18</f>
        <v>0</v>
      </c>
      <c r="H437" s="114">
        <f>'[2]W-1'!H18</f>
        <v>145</v>
      </c>
      <c r="I437" s="109"/>
    </row>
    <row r="438" spans="1:9" ht="15.75" customHeight="1" x14ac:dyDescent="0.25">
      <c r="A438" s="113">
        <v>4</v>
      </c>
      <c r="B438" s="114">
        <f>'[2]W-1'!B19</f>
        <v>70</v>
      </c>
      <c r="C438" s="114">
        <f>'[2]W-1'!C19</f>
        <v>75</v>
      </c>
      <c r="D438" s="114">
        <f>'[2]W-1'!D19</f>
        <v>0</v>
      </c>
      <c r="E438" s="114">
        <f>'[2]W-1'!E19</f>
        <v>0</v>
      </c>
      <c r="F438" s="114">
        <f>'[2]W-1'!F19</f>
        <v>0</v>
      </c>
      <c r="G438" s="114">
        <f>'[2]W-1'!G19</f>
        <v>0</v>
      </c>
      <c r="H438" s="114">
        <f>'[2]W-1'!H19</f>
        <v>145</v>
      </c>
      <c r="I438" s="109"/>
    </row>
    <row r="439" spans="1:9" ht="15.75" customHeight="1" x14ac:dyDescent="0.25">
      <c r="A439" s="113">
        <v>5</v>
      </c>
      <c r="B439" s="114">
        <f>'[2]W-1'!B20</f>
        <v>70</v>
      </c>
      <c r="C439" s="114">
        <f>'[2]W-1'!C20</f>
        <v>75</v>
      </c>
      <c r="D439" s="114">
        <f>'[2]W-1'!D20</f>
        <v>0</v>
      </c>
      <c r="E439" s="114">
        <f>'[2]W-1'!E20</f>
        <v>0</v>
      </c>
      <c r="F439" s="114">
        <f>'[2]W-1'!F20</f>
        <v>0</v>
      </c>
      <c r="G439" s="114">
        <f>'[2]W-1'!G20</f>
        <v>0</v>
      </c>
      <c r="H439" s="114">
        <f>'[2]W-1'!H20</f>
        <v>145</v>
      </c>
      <c r="I439" s="109"/>
    </row>
    <row r="440" spans="1:9" ht="15.75" customHeight="1" x14ac:dyDescent="0.25">
      <c r="A440" s="113">
        <v>6</v>
      </c>
      <c r="B440" s="114">
        <f>'[2]W-1'!B21</f>
        <v>70</v>
      </c>
      <c r="C440" s="114">
        <f>'[2]W-1'!C21</f>
        <v>75</v>
      </c>
      <c r="D440" s="114">
        <f>'[2]W-1'!D21</f>
        <v>0</v>
      </c>
      <c r="E440" s="114">
        <f>'[2]W-1'!E21</f>
        <v>0</v>
      </c>
      <c r="F440" s="114">
        <f>'[2]W-1'!F21</f>
        <v>0</v>
      </c>
      <c r="G440" s="114">
        <f>'[2]W-1'!G21</f>
        <v>0</v>
      </c>
      <c r="H440" s="114">
        <f>'[2]W-1'!H21</f>
        <v>145</v>
      </c>
      <c r="I440" s="109"/>
    </row>
    <row r="441" spans="1:9" ht="15.75" customHeight="1" x14ac:dyDescent="0.25">
      <c r="A441" s="113">
        <v>7</v>
      </c>
      <c r="B441" s="114">
        <f>'[2]W-1'!B22</f>
        <v>75</v>
      </c>
      <c r="C441" s="114">
        <f>'[2]W-1'!C22</f>
        <v>70</v>
      </c>
      <c r="D441" s="114">
        <f>'[2]W-1'!D22</f>
        <v>0</v>
      </c>
      <c r="E441" s="114">
        <f>'[2]W-1'!E22</f>
        <v>0</v>
      </c>
      <c r="F441" s="114">
        <f>'[2]W-1'!F22</f>
        <v>0</v>
      </c>
      <c r="G441" s="114">
        <f>'[2]W-1'!G22</f>
        <v>0</v>
      </c>
      <c r="H441" s="114">
        <f>'[2]W-1'!H22</f>
        <v>145</v>
      </c>
      <c r="I441" s="109"/>
    </row>
    <row r="442" spans="1:9" ht="15.75" customHeight="1" x14ac:dyDescent="0.25">
      <c r="A442" s="113">
        <v>8</v>
      </c>
      <c r="B442" s="114">
        <f>'[2]W-1'!B23</f>
        <v>75</v>
      </c>
      <c r="C442" s="114">
        <f>'[2]W-1'!C23</f>
        <v>70</v>
      </c>
      <c r="D442" s="114">
        <f>'[2]W-1'!D23</f>
        <v>0</v>
      </c>
      <c r="E442" s="114">
        <f>'[2]W-1'!E23</f>
        <v>0</v>
      </c>
      <c r="F442" s="114">
        <f>'[2]W-1'!F23</f>
        <v>0</v>
      </c>
      <c r="G442" s="114">
        <f>'[2]W-1'!G23</f>
        <v>0</v>
      </c>
      <c r="H442" s="114">
        <f>'[2]W-1'!H23</f>
        <v>145</v>
      </c>
      <c r="I442" s="109"/>
    </row>
    <row r="443" spans="1:9" ht="15.75" customHeight="1" x14ac:dyDescent="0.25">
      <c r="A443" s="113">
        <v>9</v>
      </c>
      <c r="B443" s="114">
        <f>'[2]W-1'!B24</f>
        <v>75</v>
      </c>
      <c r="C443" s="114">
        <f>'[2]W-1'!C24</f>
        <v>70</v>
      </c>
      <c r="D443" s="114">
        <f>'[2]W-1'!D24</f>
        <v>0</v>
      </c>
      <c r="E443" s="114">
        <f>'[2]W-1'!E24</f>
        <v>0</v>
      </c>
      <c r="F443" s="114">
        <f>'[2]W-1'!F24</f>
        <v>0</v>
      </c>
      <c r="G443" s="114">
        <f>'[2]W-1'!G24</f>
        <v>0</v>
      </c>
      <c r="H443" s="114">
        <f>'[2]W-1'!H24</f>
        <v>145</v>
      </c>
      <c r="I443" s="109"/>
    </row>
    <row r="444" spans="1:9" ht="15.75" customHeight="1" x14ac:dyDescent="0.25">
      <c r="A444" s="113">
        <v>10</v>
      </c>
      <c r="B444" s="114">
        <f>'[2]W-1'!B25</f>
        <v>75</v>
      </c>
      <c r="C444" s="114">
        <f>'[2]W-1'!C25</f>
        <v>70</v>
      </c>
      <c r="D444" s="114">
        <f>'[2]W-1'!D25</f>
        <v>0</v>
      </c>
      <c r="E444" s="114">
        <f>'[2]W-1'!E25</f>
        <v>0</v>
      </c>
      <c r="F444" s="114">
        <f>'[2]W-1'!F25</f>
        <v>0</v>
      </c>
      <c r="G444" s="114">
        <f>'[2]W-1'!G25</f>
        <v>0</v>
      </c>
      <c r="H444" s="114">
        <f>'[2]W-1'!H25</f>
        <v>145</v>
      </c>
      <c r="I444" s="109"/>
    </row>
    <row r="445" spans="1:9" ht="15.75" customHeight="1" x14ac:dyDescent="0.25">
      <c r="A445" s="113">
        <v>11</v>
      </c>
      <c r="B445" s="114">
        <f>'[2]W-1'!B26</f>
        <v>75</v>
      </c>
      <c r="C445" s="114">
        <f>'[2]W-1'!C26</f>
        <v>70</v>
      </c>
      <c r="D445" s="114">
        <f>'[2]W-1'!D26</f>
        <v>0</v>
      </c>
      <c r="E445" s="114">
        <f>'[2]W-1'!E26</f>
        <v>0</v>
      </c>
      <c r="F445" s="114">
        <f>'[2]W-1'!F26</f>
        <v>0</v>
      </c>
      <c r="G445" s="114">
        <f>'[2]W-1'!G26</f>
        <v>0</v>
      </c>
      <c r="H445" s="114">
        <f>'[2]W-1'!H26</f>
        <v>145</v>
      </c>
      <c r="I445" s="109"/>
    </row>
    <row r="446" spans="1:9" ht="15.75" customHeight="1" x14ac:dyDescent="0.25">
      <c r="A446" s="113">
        <v>12</v>
      </c>
      <c r="B446" s="114">
        <f>'[2]W-1'!B27</f>
        <v>75</v>
      </c>
      <c r="C446" s="114">
        <f>'[2]W-1'!C27</f>
        <v>70</v>
      </c>
      <c r="D446" s="114">
        <f>'[2]W-1'!D27</f>
        <v>0</v>
      </c>
      <c r="E446" s="114">
        <f>'[2]W-1'!E27</f>
        <v>0</v>
      </c>
      <c r="F446" s="114">
        <f>'[2]W-1'!F27</f>
        <v>0</v>
      </c>
      <c r="G446" s="114">
        <f>'[2]W-1'!G27</f>
        <v>0</v>
      </c>
      <c r="H446" s="114">
        <f>'[2]W-1'!H27</f>
        <v>145</v>
      </c>
      <c r="I446" s="109"/>
    </row>
    <row r="447" spans="1:9" ht="15.75" customHeight="1" x14ac:dyDescent="0.25">
      <c r="A447" s="113">
        <v>13</v>
      </c>
      <c r="B447" s="114">
        <f>'[2]W-1'!B28</f>
        <v>75</v>
      </c>
      <c r="C447" s="114">
        <f>'[2]W-1'!C28</f>
        <v>70</v>
      </c>
      <c r="D447" s="114">
        <f>'[2]W-1'!D28</f>
        <v>0</v>
      </c>
      <c r="E447" s="114">
        <f>'[2]W-1'!E28</f>
        <v>0</v>
      </c>
      <c r="F447" s="114">
        <f>'[2]W-1'!F28</f>
        <v>0</v>
      </c>
      <c r="G447" s="114">
        <f>'[2]W-1'!G28</f>
        <v>0</v>
      </c>
      <c r="H447" s="114">
        <f>'[2]W-1'!H28</f>
        <v>145</v>
      </c>
      <c r="I447" s="109"/>
    </row>
    <row r="448" spans="1:9" ht="15.75" customHeight="1" x14ac:dyDescent="0.25">
      <c r="A448" s="113">
        <v>14</v>
      </c>
      <c r="B448" s="114">
        <f>'[2]W-1'!B29</f>
        <v>75</v>
      </c>
      <c r="C448" s="114">
        <f>'[2]W-1'!C29</f>
        <v>70</v>
      </c>
      <c r="D448" s="114">
        <f>'[2]W-1'!D29</f>
        <v>0</v>
      </c>
      <c r="E448" s="114">
        <f>'[2]W-1'!E29</f>
        <v>0</v>
      </c>
      <c r="F448" s="114">
        <f>'[2]W-1'!F29</f>
        <v>0</v>
      </c>
      <c r="G448" s="114">
        <f>'[2]W-1'!G29</f>
        <v>0</v>
      </c>
      <c r="H448" s="114">
        <f>'[2]W-1'!H29</f>
        <v>145</v>
      </c>
      <c r="I448" s="109"/>
    </row>
    <row r="449" spans="1:9" ht="15.75" customHeight="1" x14ac:dyDescent="0.25">
      <c r="A449" s="113">
        <v>15</v>
      </c>
      <c r="B449" s="114">
        <f>'[2]W-1'!B30</f>
        <v>75</v>
      </c>
      <c r="C449" s="114">
        <f>'[2]W-1'!C30</f>
        <v>70</v>
      </c>
      <c r="D449" s="114">
        <f>'[2]W-1'!D30</f>
        <v>0</v>
      </c>
      <c r="E449" s="114">
        <f>'[2]W-1'!E30</f>
        <v>0</v>
      </c>
      <c r="F449" s="114">
        <f>'[2]W-1'!F30</f>
        <v>0</v>
      </c>
      <c r="G449" s="114">
        <f>'[2]W-1'!G30</f>
        <v>0</v>
      </c>
      <c r="H449" s="114">
        <f>'[2]W-1'!H30</f>
        <v>145</v>
      </c>
      <c r="I449" s="109"/>
    </row>
    <row r="450" spans="1:9" ht="15.75" customHeight="1" x14ac:dyDescent="0.25">
      <c r="A450" s="113">
        <v>16</v>
      </c>
      <c r="B450" s="114">
        <f>'[2]W-1'!B31</f>
        <v>75</v>
      </c>
      <c r="C450" s="114">
        <f>'[2]W-1'!C31</f>
        <v>70</v>
      </c>
      <c r="D450" s="114">
        <f>'[2]W-1'!D31</f>
        <v>0</v>
      </c>
      <c r="E450" s="114">
        <f>'[2]W-1'!E31</f>
        <v>0</v>
      </c>
      <c r="F450" s="114">
        <f>'[2]W-1'!F31</f>
        <v>0</v>
      </c>
      <c r="G450" s="114">
        <f>'[2]W-1'!G31</f>
        <v>0</v>
      </c>
      <c r="H450" s="114">
        <f>'[2]W-1'!H31</f>
        <v>145</v>
      </c>
      <c r="I450" s="109"/>
    </row>
    <row r="451" spans="1:9" ht="15.75" customHeight="1" x14ac:dyDescent="0.25">
      <c r="A451" s="113">
        <v>17</v>
      </c>
      <c r="B451" s="114">
        <f>'[2]W-1'!B32</f>
        <v>75</v>
      </c>
      <c r="C451" s="114">
        <f>'[2]W-1'!C32</f>
        <v>70</v>
      </c>
      <c r="D451" s="114">
        <f>'[2]W-1'!D32</f>
        <v>0</v>
      </c>
      <c r="E451" s="114">
        <f>'[2]W-1'!E32</f>
        <v>0</v>
      </c>
      <c r="F451" s="114">
        <f>'[2]W-1'!F32</f>
        <v>0</v>
      </c>
      <c r="G451" s="114">
        <f>'[2]W-1'!G32</f>
        <v>0</v>
      </c>
      <c r="H451" s="114">
        <f>'[2]W-1'!H32</f>
        <v>145</v>
      </c>
      <c r="I451" s="109"/>
    </row>
    <row r="452" spans="1:9" ht="15.75" customHeight="1" x14ac:dyDescent="0.25">
      <c r="A452" s="113">
        <v>18</v>
      </c>
      <c r="B452" s="114">
        <f>'[2]W-1'!B33</f>
        <v>75</v>
      </c>
      <c r="C452" s="114">
        <f>'[2]W-1'!C33</f>
        <v>70</v>
      </c>
      <c r="D452" s="114">
        <f>'[2]W-1'!D33</f>
        <v>0</v>
      </c>
      <c r="E452" s="114">
        <f>'[2]W-1'!E33</f>
        <v>0</v>
      </c>
      <c r="F452" s="114">
        <f>'[2]W-1'!F33</f>
        <v>0</v>
      </c>
      <c r="G452" s="114">
        <f>'[2]W-1'!G33</f>
        <v>0</v>
      </c>
      <c r="H452" s="114">
        <f>'[2]W-1'!H33</f>
        <v>145</v>
      </c>
      <c r="I452" s="109"/>
    </row>
    <row r="453" spans="1:9" ht="15.75" customHeight="1" x14ac:dyDescent="0.25">
      <c r="A453" s="113">
        <v>19</v>
      </c>
      <c r="B453" s="114">
        <f>'[2]W-1'!B34</f>
        <v>75</v>
      </c>
      <c r="C453" s="114">
        <f>'[2]W-1'!C34</f>
        <v>70</v>
      </c>
      <c r="D453" s="114">
        <f>'[2]W-1'!D34</f>
        <v>0</v>
      </c>
      <c r="E453" s="114">
        <f>'[2]W-1'!E34</f>
        <v>0</v>
      </c>
      <c r="F453" s="114">
        <f>'[2]W-1'!F34</f>
        <v>0</v>
      </c>
      <c r="G453" s="114">
        <f>'[2]W-1'!G34</f>
        <v>0</v>
      </c>
      <c r="H453" s="114">
        <f>'[2]W-1'!H34</f>
        <v>145</v>
      </c>
      <c r="I453" s="109"/>
    </row>
    <row r="454" spans="1:9" ht="15.75" customHeight="1" x14ac:dyDescent="0.25">
      <c r="A454" s="113">
        <v>20</v>
      </c>
      <c r="B454" s="114">
        <f>'[2]W-1'!B35</f>
        <v>75</v>
      </c>
      <c r="C454" s="114">
        <f>'[2]W-1'!C35</f>
        <v>70</v>
      </c>
      <c r="D454" s="114">
        <f>'[2]W-1'!D35</f>
        <v>0</v>
      </c>
      <c r="E454" s="114">
        <f>'[2]W-1'!E35</f>
        <v>0</v>
      </c>
      <c r="F454" s="114">
        <f>'[2]W-1'!F35</f>
        <v>0</v>
      </c>
      <c r="G454" s="114">
        <f>'[2]W-1'!G35</f>
        <v>0</v>
      </c>
      <c r="H454" s="114">
        <f>'[2]W-1'!H35</f>
        <v>145</v>
      </c>
      <c r="I454" s="109"/>
    </row>
    <row r="455" spans="1:9" ht="15.75" customHeight="1" x14ac:dyDescent="0.25">
      <c r="A455" s="113">
        <v>21</v>
      </c>
      <c r="B455" s="114">
        <f>'[2]W-1'!B36</f>
        <v>75</v>
      </c>
      <c r="C455" s="114">
        <f>'[2]W-1'!C36</f>
        <v>70</v>
      </c>
      <c r="D455" s="114">
        <f>'[2]W-1'!D36</f>
        <v>0</v>
      </c>
      <c r="E455" s="114">
        <f>'[2]W-1'!E36</f>
        <v>0</v>
      </c>
      <c r="F455" s="114">
        <f>'[2]W-1'!F36</f>
        <v>0</v>
      </c>
      <c r="G455" s="114">
        <f>'[2]W-1'!G36</f>
        <v>0</v>
      </c>
      <c r="H455" s="114">
        <f>'[2]W-1'!H36</f>
        <v>145</v>
      </c>
      <c r="I455" s="109"/>
    </row>
    <row r="456" spans="1:9" ht="15.75" customHeight="1" x14ac:dyDescent="0.25">
      <c r="A456" s="113">
        <v>22</v>
      </c>
      <c r="B456" s="114">
        <f>'[2]W-1'!B37</f>
        <v>75</v>
      </c>
      <c r="C456" s="114">
        <f>'[2]W-1'!C37</f>
        <v>70</v>
      </c>
      <c r="D456" s="114">
        <f>'[2]W-1'!D37</f>
        <v>0</v>
      </c>
      <c r="E456" s="114">
        <f>'[2]W-1'!E37</f>
        <v>0</v>
      </c>
      <c r="F456" s="114">
        <f>'[2]W-1'!F37</f>
        <v>0</v>
      </c>
      <c r="G456" s="114">
        <f>'[2]W-1'!G37</f>
        <v>0</v>
      </c>
      <c r="H456" s="114">
        <f>'[2]W-1'!H37</f>
        <v>145</v>
      </c>
      <c r="I456" s="109"/>
    </row>
    <row r="457" spans="1:9" ht="15.75" customHeight="1" x14ac:dyDescent="0.25">
      <c r="A457" s="113">
        <v>23</v>
      </c>
      <c r="B457" s="114">
        <f>'[2]W-1'!B38</f>
        <v>70</v>
      </c>
      <c r="C457" s="114">
        <f>'[2]W-1'!C38</f>
        <v>75</v>
      </c>
      <c r="D457" s="114">
        <f>'[2]W-1'!D38</f>
        <v>0</v>
      </c>
      <c r="E457" s="114">
        <f>'[2]W-1'!E38</f>
        <v>0</v>
      </c>
      <c r="F457" s="114">
        <f>'[2]W-1'!F38</f>
        <v>0</v>
      </c>
      <c r="G457" s="114">
        <f>'[2]W-1'!G38</f>
        <v>0</v>
      </c>
      <c r="H457" s="114">
        <f>'[2]W-1'!H38</f>
        <v>145</v>
      </c>
      <c r="I457" s="109"/>
    </row>
    <row r="458" spans="1:9" ht="15.75" customHeight="1" x14ac:dyDescent="0.25">
      <c r="A458" s="113">
        <v>24</v>
      </c>
      <c r="B458" s="114">
        <f>'[2]W-1'!B39</f>
        <v>70</v>
      </c>
      <c r="C458" s="114">
        <f>'[2]W-1'!C39</f>
        <v>75</v>
      </c>
      <c r="D458" s="114">
        <f>'[2]W-1'!D39</f>
        <v>0</v>
      </c>
      <c r="E458" s="114">
        <f>'[2]W-1'!E39</f>
        <v>0</v>
      </c>
      <c r="F458" s="114">
        <f>'[2]W-1'!F39</f>
        <v>0</v>
      </c>
      <c r="G458" s="114">
        <f>'[2]W-1'!G39</f>
        <v>0</v>
      </c>
      <c r="H458" s="114">
        <f>'[2]W-1'!H39</f>
        <v>145</v>
      </c>
      <c r="I458" s="109"/>
    </row>
    <row r="459" spans="1:9" ht="15.75" customHeight="1" x14ac:dyDescent="0.25">
      <c r="A459" s="116" t="s">
        <v>354</v>
      </c>
      <c r="B459" s="114">
        <f>'[2]W-1'!B40</f>
        <v>70</v>
      </c>
      <c r="C459" s="114">
        <f>'[2]W-1'!C40</f>
        <v>75</v>
      </c>
      <c r="D459" s="114">
        <f>'[2]W-1'!D40</f>
        <v>0</v>
      </c>
      <c r="E459" s="114">
        <f>'[2]W-1'!E40</f>
        <v>0</v>
      </c>
      <c r="F459" s="114">
        <f>'[2]W-1'!F40</f>
        <v>0</v>
      </c>
      <c r="G459" s="114">
        <f>'[2]W-1'!G40</f>
        <v>0</v>
      </c>
      <c r="H459" s="114">
        <f>'[2]W-1'!H40</f>
        <v>145</v>
      </c>
      <c r="I459" s="109"/>
    </row>
    <row r="460" spans="1:9" ht="15.75" thickBot="1" x14ac:dyDescent="0.3">
      <c r="A460" s="10"/>
      <c r="I460" s="12"/>
    </row>
    <row r="461" spans="1:9" ht="15.75" thickBot="1" x14ac:dyDescent="0.3">
      <c r="A461" s="4" t="s">
        <v>395</v>
      </c>
      <c r="B461" s="236" t="s">
        <v>355</v>
      </c>
      <c r="C461" s="237"/>
      <c r="D461" s="237"/>
      <c r="E461" s="237"/>
      <c r="F461" s="237"/>
      <c r="G461" s="238"/>
      <c r="H461" s="236" t="s">
        <v>4</v>
      </c>
      <c r="I461" s="238"/>
    </row>
    <row r="462" spans="1:9" ht="15.75" thickBot="1" x14ac:dyDescent="0.3">
      <c r="A462" s="10"/>
      <c r="B462"/>
      <c r="I462" s="12"/>
    </row>
    <row r="463" spans="1:9" ht="15.75" thickBot="1" x14ac:dyDescent="0.3">
      <c r="A463" s="121" t="s">
        <v>396</v>
      </c>
      <c r="B463" s="239" t="s">
        <v>356</v>
      </c>
      <c r="C463" s="240"/>
      <c r="D463" s="240"/>
      <c r="E463" s="240"/>
      <c r="F463" s="240"/>
      <c r="G463" s="241"/>
      <c r="H463" s="47" t="s">
        <v>214</v>
      </c>
      <c r="I463" s="124" t="s">
        <v>215</v>
      </c>
    </row>
    <row r="464" spans="1:9" ht="15.75" thickBot="1" x14ac:dyDescent="0.3">
      <c r="A464" s="125"/>
      <c r="B464"/>
      <c r="I464" s="12"/>
    </row>
    <row r="465" spans="1:9" ht="15.75" thickBot="1" x14ac:dyDescent="0.3">
      <c r="A465" s="4" t="s">
        <v>396</v>
      </c>
      <c r="B465" s="239" t="s">
        <v>216</v>
      </c>
      <c r="C465" s="240"/>
      <c r="D465" s="240"/>
      <c r="E465" s="240"/>
      <c r="F465" s="240"/>
      <c r="G465" s="241"/>
      <c r="H465" s="47" t="s">
        <v>214</v>
      </c>
      <c r="I465" s="124" t="s">
        <v>215</v>
      </c>
    </row>
    <row r="466" spans="1:9" ht="15.75" thickBot="1" x14ac:dyDescent="0.3">
      <c r="A466" s="10"/>
      <c r="B466"/>
      <c r="I466" s="12"/>
    </row>
    <row r="467" spans="1:9" ht="15.75" thickBot="1" x14ac:dyDescent="0.3">
      <c r="A467" s="4" t="s">
        <v>397</v>
      </c>
      <c r="B467" s="239" t="s">
        <v>357</v>
      </c>
      <c r="C467" s="240"/>
      <c r="D467" s="240"/>
      <c r="E467" s="240"/>
      <c r="F467" s="240"/>
      <c r="G467" s="241"/>
      <c r="H467" s="236" t="s">
        <v>4</v>
      </c>
      <c r="I467" s="238"/>
    </row>
    <row r="468" spans="1:9" ht="15.75" thickBot="1" x14ac:dyDescent="0.3">
      <c r="A468" s="10"/>
      <c r="B468"/>
      <c r="I468" s="12"/>
    </row>
    <row r="469" spans="1:9" ht="15.75" thickBot="1" x14ac:dyDescent="0.3">
      <c r="A469" s="4" t="s">
        <v>398</v>
      </c>
      <c r="B469" s="239" t="s">
        <v>358</v>
      </c>
      <c r="C469" s="240"/>
      <c r="D469" s="240"/>
      <c r="E469" s="240"/>
      <c r="F469" s="240"/>
      <c r="G469" s="240"/>
      <c r="H469" s="240"/>
      <c r="I469" s="241"/>
    </row>
    <row r="470" spans="1:9" x14ac:dyDescent="0.25">
      <c r="A470" s="10"/>
      <c r="B470" s="126"/>
      <c r="C470" s="126"/>
      <c r="D470" s="126"/>
      <c r="E470" s="126"/>
      <c r="F470" s="126"/>
      <c r="G470" s="126"/>
      <c r="H470" s="126"/>
      <c r="I470" s="127"/>
    </row>
    <row r="471" spans="1:9" x14ac:dyDescent="0.25">
      <c r="A471" s="10"/>
      <c r="B471" s="126"/>
      <c r="C471" s="126"/>
      <c r="D471" s="126"/>
      <c r="E471" s="126"/>
      <c r="F471" s="126"/>
      <c r="G471" s="126"/>
      <c r="H471" s="126"/>
      <c r="I471" s="127"/>
    </row>
    <row r="472" spans="1:9" x14ac:dyDescent="0.25">
      <c r="A472" s="10"/>
      <c r="B472" s="126"/>
      <c r="C472" s="126"/>
      <c r="D472" s="126"/>
      <c r="E472" s="126"/>
      <c r="F472" s="126"/>
      <c r="G472" s="126"/>
      <c r="H472" s="126"/>
      <c r="I472" s="127"/>
    </row>
    <row r="473" spans="1:9" x14ac:dyDescent="0.25">
      <c r="A473" s="10"/>
      <c r="B473" s="126"/>
      <c r="C473" s="126"/>
      <c r="D473" s="126"/>
      <c r="E473" s="126"/>
      <c r="F473" s="126"/>
      <c r="G473" s="126"/>
      <c r="H473" s="126"/>
      <c r="I473" s="127"/>
    </row>
    <row r="474" spans="1:9" x14ac:dyDescent="0.25">
      <c r="A474" s="10"/>
      <c r="B474" s="126"/>
      <c r="C474" s="126"/>
      <c r="D474" s="126"/>
      <c r="E474" s="126"/>
      <c r="F474" s="126"/>
      <c r="G474" s="126"/>
      <c r="H474" s="126"/>
      <c r="I474" s="127"/>
    </row>
    <row r="475" spans="1:9" x14ac:dyDescent="0.25">
      <c r="A475" s="10"/>
      <c r="B475" s="126"/>
      <c r="C475" s="126"/>
      <c r="D475" s="126"/>
      <c r="E475" s="126"/>
      <c r="F475" s="126"/>
      <c r="G475" s="126"/>
      <c r="H475" s="126"/>
      <c r="I475" s="127"/>
    </row>
    <row r="476" spans="1:9" x14ac:dyDescent="0.25">
      <c r="A476" s="10"/>
      <c r="B476" s="126"/>
      <c r="C476" s="126"/>
      <c r="D476" s="126"/>
      <c r="E476" s="126"/>
      <c r="F476" s="126"/>
      <c r="G476" s="126"/>
      <c r="H476" s="126"/>
      <c r="I476" s="127"/>
    </row>
    <row r="477" spans="1:9" x14ac:dyDescent="0.25">
      <c r="A477" s="10"/>
      <c r="B477" s="126"/>
      <c r="C477" s="126"/>
      <c r="D477" s="126"/>
      <c r="E477" s="126"/>
      <c r="F477" s="126"/>
      <c r="G477" s="126"/>
      <c r="H477" s="126"/>
      <c r="I477" s="127"/>
    </row>
    <row r="478" spans="1:9" x14ac:dyDescent="0.25">
      <c r="A478" s="10"/>
      <c r="B478" s="126"/>
      <c r="C478" s="126"/>
      <c r="D478" s="126"/>
      <c r="E478" s="126"/>
      <c r="F478" s="126"/>
      <c r="G478" s="126"/>
      <c r="H478" s="126"/>
      <c r="I478" s="127"/>
    </row>
    <row r="479" spans="1:9" x14ac:dyDescent="0.25">
      <c r="A479" s="10"/>
      <c r="B479" s="126"/>
      <c r="C479" s="126"/>
      <c r="D479" s="126"/>
      <c r="E479" s="126"/>
      <c r="F479" s="126"/>
      <c r="G479" s="126"/>
      <c r="H479" s="126"/>
      <c r="I479" s="127"/>
    </row>
    <row r="480" spans="1:9" x14ac:dyDescent="0.25">
      <c r="A480" s="10"/>
      <c r="B480" s="126"/>
      <c r="C480" s="126"/>
      <c r="D480" s="126"/>
      <c r="E480" s="126"/>
      <c r="F480" s="126"/>
      <c r="G480" s="126"/>
      <c r="H480" s="126"/>
      <c r="I480" s="127"/>
    </row>
    <row r="481" spans="1:9" x14ac:dyDescent="0.25">
      <c r="A481" s="10"/>
      <c r="B481" s="126"/>
      <c r="C481" s="126"/>
      <c r="D481" s="126"/>
      <c r="E481" s="126"/>
      <c r="F481" s="126"/>
      <c r="G481" s="126"/>
      <c r="H481" s="126"/>
      <c r="I481" s="127"/>
    </row>
    <row r="482" spans="1:9" x14ac:dyDescent="0.25">
      <c r="A482" s="10"/>
      <c r="I482" s="12"/>
    </row>
    <row r="483" spans="1:9" x14ac:dyDescent="0.25">
      <c r="A483" s="10"/>
      <c r="I483" s="12"/>
    </row>
    <row r="484" spans="1:9" ht="15.75" thickBot="1" x14ac:dyDescent="0.3">
      <c r="A484" s="10"/>
      <c r="I484" s="12"/>
    </row>
    <row r="485" spans="1:9" ht="15.75" thickBot="1" x14ac:dyDescent="0.3">
      <c r="A485" s="242" t="s">
        <v>359</v>
      </c>
      <c r="B485" s="243"/>
      <c r="C485" s="243"/>
      <c r="D485" s="243"/>
      <c r="E485" s="243"/>
      <c r="F485" s="243"/>
      <c r="G485" s="243"/>
      <c r="H485" s="243"/>
      <c r="I485" s="244"/>
    </row>
    <row r="486" spans="1:9" ht="15.75" thickBot="1" x14ac:dyDescent="0.3">
      <c r="A486" s="10"/>
      <c r="I486" s="12"/>
    </row>
    <row r="487" spans="1:9" ht="15.75" customHeight="1" thickBot="1" x14ac:dyDescent="0.3">
      <c r="A487" s="4" t="s">
        <v>360</v>
      </c>
      <c r="B487" s="211" t="s">
        <v>361</v>
      </c>
      <c r="C487" s="212"/>
      <c r="D487" s="212"/>
      <c r="E487" s="212"/>
      <c r="F487" s="212"/>
      <c r="G487" s="212"/>
      <c r="H487" s="212"/>
      <c r="I487" s="213"/>
    </row>
    <row r="488" spans="1:9" x14ac:dyDescent="0.25">
      <c r="A488" s="10"/>
      <c r="B488"/>
      <c r="I488" s="12"/>
    </row>
    <row r="489" spans="1:9" x14ac:dyDescent="0.25">
      <c r="A489" s="10"/>
      <c r="C489" s="128" t="s">
        <v>362</v>
      </c>
      <c r="D489" s="33" t="s">
        <v>363</v>
      </c>
      <c r="E489" s="69" t="s">
        <v>364</v>
      </c>
      <c r="I489" s="12"/>
    </row>
    <row r="490" spans="1:9" x14ac:dyDescent="0.25">
      <c r="A490" s="10"/>
      <c r="C490" s="129">
        <v>1</v>
      </c>
      <c r="D490" s="130">
        <f>'[2]Publikime AL'!D617</f>
        <v>608.23</v>
      </c>
      <c r="E490" s="130">
        <f>'[2]Publikime AL'!E617</f>
        <v>8.9206309811312394</v>
      </c>
      <c r="I490" s="12"/>
    </row>
    <row r="491" spans="1:9" x14ac:dyDescent="0.25">
      <c r="A491" s="10"/>
      <c r="C491" s="129">
        <v>2</v>
      </c>
      <c r="D491" s="130">
        <f>'[2]Publikime AL'!D618</f>
        <v>544.98</v>
      </c>
      <c r="E491" s="130">
        <f>'[2]Publikime AL'!E618</f>
        <v>10.855265731130203</v>
      </c>
      <c r="I491" s="12"/>
    </row>
    <row r="492" spans="1:9" x14ac:dyDescent="0.25">
      <c r="A492" s="10"/>
      <c r="C492" s="129">
        <v>3</v>
      </c>
      <c r="D492" s="130">
        <f>'[2]Publikime AL'!D619</f>
        <v>515.30999999999995</v>
      </c>
      <c r="E492" s="130">
        <f>'[2]Publikime AL'!E619</f>
        <v>10.48665516113067</v>
      </c>
      <c r="I492" s="12"/>
    </row>
    <row r="493" spans="1:9" x14ac:dyDescent="0.25">
      <c r="A493" s="10"/>
      <c r="C493" s="129">
        <v>4</v>
      </c>
      <c r="D493" s="130">
        <f>'[2]Publikime AL'!D620</f>
        <v>503.17</v>
      </c>
      <c r="E493" s="130">
        <f>'[2]Publikime AL'!E620</f>
        <v>10.863629981130202</v>
      </c>
      <c r="I493" s="12"/>
    </row>
    <row r="494" spans="1:9" x14ac:dyDescent="0.25">
      <c r="A494" s="10"/>
      <c r="C494" s="129">
        <v>5</v>
      </c>
      <c r="D494" s="130">
        <f>'[2]Publikime AL'!D621</f>
        <v>507.1</v>
      </c>
      <c r="E494" s="130">
        <f>'[2]Publikime AL'!E621</f>
        <v>10.879497091130702</v>
      </c>
      <c r="I494" s="12"/>
    </row>
    <row r="495" spans="1:9" x14ac:dyDescent="0.25">
      <c r="A495" s="10"/>
      <c r="C495" s="129">
        <v>6</v>
      </c>
      <c r="D495" s="130">
        <f>'[2]Publikime AL'!D622</f>
        <v>561.17999999999995</v>
      </c>
      <c r="E495" s="130">
        <f>'[2]Publikime AL'!E622</f>
        <v>13.510798091130368</v>
      </c>
      <c r="I495" s="12"/>
    </row>
    <row r="496" spans="1:9" x14ac:dyDescent="0.25">
      <c r="A496" s="10"/>
      <c r="C496" s="129">
        <v>7</v>
      </c>
      <c r="D496" s="130">
        <f>'[2]Publikime AL'!D623</f>
        <v>689.61</v>
      </c>
      <c r="E496" s="130">
        <f>'[2]Publikime AL'!E623</f>
        <v>15.552425091130544</v>
      </c>
      <c r="I496" s="12"/>
    </row>
    <row r="497" spans="1:9" x14ac:dyDescent="0.25">
      <c r="A497" s="10"/>
      <c r="C497" s="129">
        <v>8</v>
      </c>
      <c r="D497" s="130">
        <f>'[2]Publikime AL'!D624</f>
        <v>857.12</v>
      </c>
      <c r="E497" s="130">
        <f>'[2]Publikime AL'!E624</f>
        <v>19.039514461130238</v>
      </c>
      <c r="I497" s="12"/>
    </row>
    <row r="498" spans="1:9" x14ac:dyDescent="0.25">
      <c r="A498" s="10"/>
      <c r="C498" s="129">
        <v>9</v>
      </c>
      <c r="D498" s="130">
        <f>'[2]Publikime AL'!D625</f>
        <v>901.24</v>
      </c>
      <c r="E498" s="130">
        <f>'[2]Publikime AL'!E625</f>
        <v>17.187655411131345</v>
      </c>
      <c r="I498" s="12"/>
    </row>
    <row r="499" spans="1:9" x14ac:dyDescent="0.25">
      <c r="A499" s="10"/>
      <c r="C499" s="129">
        <v>10</v>
      </c>
      <c r="D499" s="130">
        <f>'[2]Publikime AL'!D626</f>
        <v>874.31</v>
      </c>
      <c r="E499" s="130">
        <f>'[2]Publikime AL'!E626</f>
        <v>22.58237513113113</v>
      </c>
      <c r="I499" s="12"/>
    </row>
    <row r="500" spans="1:9" x14ac:dyDescent="0.25">
      <c r="A500" s="10"/>
      <c r="C500" s="129">
        <v>11</v>
      </c>
      <c r="D500" s="130">
        <f>'[2]Publikime AL'!D627</f>
        <v>855.65</v>
      </c>
      <c r="E500" s="130">
        <f>'[2]Publikime AL'!E627</f>
        <v>26.452122791130478</v>
      </c>
      <c r="I500" s="12"/>
    </row>
    <row r="501" spans="1:9" x14ac:dyDescent="0.25">
      <c r="A501" s="10"/>
      <c r="C501" s="129">
        <v>12</v>
      </c>
      <c r="D501" s="130">
        <f>'[2]Publikime AL'!D628</f>
        <v>789.6</v>
      </c>
      <c r="E501" s="130">
        <f>'[2]Publikime AL'!E628</f>
        <v>24.721742491130499</v>
      </c>
      <c r="I501" s="12"/>
    </row>
    <row r="502" spans="1:9" x14ac:dyDescent="0.25">
      <c r="A502" s="10"/>
      <c r="C502" s="129">
        <v>13</v>
      </c>
      <c r="D502" s="130">
        <f>'[2]Publikime AL'!D629</f>
        <v>916.68</v>
      </c>
      <c r="E502" s="130">
        <f>'[2]Publikime AL'!E629</f>
        <v>21.876088241130333</v>
      </c>
      <c r="I502" s="12"/>
    </row>
    <row r="503" spans="1:9" x14ac:dyDescent="0.25">
      <c r="A503" s="10"/>
      <c r="C503" s="129">
        <v>14</v>
      </c>
      <c r="D503" s="130">
        <f>'[2]Publikime AL'!D630</f>
        <v>977.49</v>
      </c>
      <c r="E503" s="130">
        <f>'[2]Publikime AL'!E630</f>
        <v>18.772293801130218</v>
      </c>
      <c r="I503" s="12"/>
    </row>
    <row r="504" spans="1:9" ht="15.75" customHeight="1" x14ac:dyDescent="0.25">
      <c r="A504" s="10"/>
      <c r="C504" s="129">
        <v>15</v>
      </c>
      <c r="D504" s="130">
        <f>'[2]Publikime AL'!D631</f>
        <v>972.36</v>
      </c>
      <c r="E504" s="130">
        <f>'[2]Publikime AL'!E631</f>
        <v>16.645128251130359</v>
      </c>
      <c r="I504" s="12"/>
    </row>
    <row r="505" spans="1:9" x14ac:dyDescent="0.25">
      <c r="A505" s="10"/>
      <c r="C505" s="129">
        <v>16</v>
      </c>
      <c r="D505" s="130">
        <f>'[2]Publikime AL'!D632</f>
        <v>839.47</v>
      </c>
      <c r="E505" s="130">
        <f>'[2]Publikime AL'!E632</f>
        <v>16.27882176113053</v>
      </c>
      <c r="I505" s="12"/>
    </row>
    <row r="506" spans="1:9" x14ac:dyDescent="0.25">
      <c r="A506" s="10"/>
      <c r="C506" s="129">
        <v>17</v>
      </c>
      <c r="D506" s="130">
        <f>'[2]Publikime AL'!D633</f>
        <v>860.07</v>
      </c>
      <c r="E506" s="130">
        <f>'[2]Publikime AL'!E633</f>
        <v>22.655495211130074</v>
      </c>
      <c r="I506" s="12"/>
    </row>
    <row r="507" spans="1:9" x14ac:dyDescent="0.25">
      <c r="A507" s="10"/>
      <c r="C507" s="129">
        <v>18</v>
      </c>
      <c r="D507" s="130">
        <f>'[2]Publikime AL'!D634</f>
        <v>825.29</v>
      </c>
      <c r="E507" s="130">
        <f>'[2]Publikime AL'!E634</f>
        <v>16.205051401129367</v>
      </c>
      <c r="I507" s="12"/>
    </row>
    <row r="508" spans="1:9" x14ac:dyDescent="0.25">
      <c r="A508" s="10"/>
      <c r="C508" s="129">
        <v>19</v>
      </c>
      <c r="D508" s="130">
        <f>'[2]Publikime AL'!D635</f>
        <v>922.64</v>
      </c>
      <c r="E508" s="130">
        <f>'[2]Publikime AL'!E635</f>
        <v>18.589284531130943</v>
      </c>
      <c r="I508" s="12"/>
    </row>
    <row r="509" spans="1:9" x14ac:dyDescent="0.25">
      <c r="A509" s="10"/>
      <c r="C509" s="129">
        <v>20</v>
      </c>
      <c r="D509" s="130">
        <f>'[2]Publikime AL'!D636</f>
        <v>965.24</v>
      </c>
      <c r="E509" s="130">
        <f>'[2]Publikime AL'!E636</f>
        <v>22.099769751129998</v>
      </c>
      <c r="I509" s="12"/>
    </row>
    <row r="510" spans="1:9" x14ac:dyDescent="0.25">
      <c r="A510" s="10"/>
      <c r="C510" s="129">
        <v>21</v>
      </c>
      <c r="D510" s="130">
        <f>'[2]Publikime AL'!D637</f>
        <v>1038.82</v>
      </c>
      <c r="E510" s="130">
        <f>'[2]Publikime AL'!E637</f>
        <v>22.120004501130097</v>
      </c>
      <c r="I510" s="12"/>
    </row>
    <row r="511" spans="1:9" x14ac:dyDescent="0.25">
      <c r="A511" s="10"/>
      <c r="C511" s="129">
        <v>22</v>
      </c>
      <c r="D511" s="130">
        <f>'[2]Publikime AL'!D638</f>
        <v>920.65</v>
      </c>
      <c r="E511" s="130">
        <f>'[2]Publikime AL'!E638</f>
        <v>21.488837821130574</v>
      </c>
      <c r="I511" s="12"/>
    </row>
    <row r="512" spans="1:9" x14ac:dyDescent="0.25">
      <c r="A512" s="10"/>
      <c r="C512" s="129">
        <v>23</v>
      </c>
      <c r="D512" s="130">
        <f>'[2]Publikime AL'!D639</f>
        <v>802.82</v>
      </c>
      <c r="E512" s="130">
        <f>'[2]Publikime AL'!E639</f>
        <v>18.010132971130815</v>
      </c>
      <c r="I512" s="12"/>
    </row>
    <row r="513" spans="1:9" x14ac:dyDescent="0.25">
      <c r="A513" s="10"/>
      <c r="C513" s="129">
        <v>24</v>
      </c>
      <c r="D513" s="130">
        <f>'[2]Publikime AL'!D640</f>
        <v>659.78</v>
      </c>
      <c r="E513" s="130">
        <f>'[2]Publikime AL'!E640</f>
        <v>13.112947161130705</v>
      </c>
      <c r="I513" s="12"/>
    </row>
    <row r="514" spans="1:9" x14ac:dyDescent="0.25">
      <c r="A514" s="10"/>
      <c r="C514" s="129">
        <v>25</v>
      </c>
      <c r="D514" s="130">
        <f>'[2]Publikime AL'!D641</f>
        <v>594.42999999999995</v>
      </c>
      <c r="E514" s="130">
        <f>'[2]Publikime AL'!E641</f>
        <v>11.424222911130755</v>
      </c>
      <c r="I514" s="12"/>
    </row>
    <row r="515" spans="1:9" x14ac:dyDescent="0.25">
      <c r="A515" s="10"/>
      <c r="C515" s="129">
        <v>26</v>
      </c>
      <c r="D515" s="130">
        <f>'[2]Publikime AL'!D642</f>
        <v>521.32000000000005</v>
      </c>
      <c r="E515" s="130">
        <f>'[2]Publikime AL'!E642</f>
        <v>13.266963811130495</v>
      </c>
      <c r="I515" s="12"/>
    </row>
    <row r="516" spans="1:9" ht="15.75" customHeight="1" x14ac:dyDescent="0.25">
      <c r="A516" s="10"/>
      <c r="C516" s="129">
        <v>27</v>
      </c>
      <c r="D516" s="130">
        <f>'[2]Publikime AL'!D643</f>
        <v>501.51</v>
      </c>
      <c r="E516" s="130">
        <f>'[2]Publikime AL'!E643</f>
        <v>12.114346201130616</v>
      </c>
      <c r="I516" s="12"/>
    </row>
    <row r="517" spans="1:9" x14ac:dyDescent="0.25">
      <c r="A517" s="10"/>
      <c r="C517" s="129">
        <v>28</v>
      </c>
      <c r="D517" s="130">
        <f>'[2]Publikime AL'!D644</f>
        <v>484.28</v>
      </c>
      <c r="E517" s="130">
        <f>'[2]Publikime AL'!E644</f>
        <v>11.827632901130414</v>
      </c>
      <c r="I517" s="12"/>
    </row>
    <row r="518" spans="1:9" ht="15.75" customHeight="1" x14ac:dyDescent="0.25">
      <c r="A518" s="10"/>
      <c r="C518" s="129">
        <v>29</v>
      </c>
      <c r="D518" s="130">
        <f>'[2]Publikime AL'!D645</f>
        <v>488.54</v>
      </c>
      <c r="E518" s="130">
        <f>'[2]Publikime AL'!E645</f>
        <v>12.308475351130255</v>
      </c>
      <c r="I518" s="12"/>
    </row>
    <row r="519" spans="1:9" x14ac:dyDescent="0.25">
      <c r="A519" s="10"/>
      <c r="C519" s="129">
        <v>30</v>
      </c>
      <c r="D519" s="130">
        <f>'[2]Publikime AL'!D646</f>
        <v>539.29</v>
      </c>
      <c r="E519" s="130">
        <f>'[2]Publikime AL'!E646</f>
        <v>11.596658371130957</v>
      </c>
      <c r="I519" s="12"/>
    </row>
    <row r="520" spans="1:9" x14ac:dyDescent="0.25">
      <c r="A520" s="10"/>
      <c r="C520" s="129">
        <v>31</v>
      </c>
      <c r="D520" s="130">
        <f>'[2]Publikime AL'!D647</f>
        <v>648.54999999999995</v>
      </c>
      <c r="E520" s="130">
        <f>'[2]Publikime AL'!E647</f>
        <v>16.770397991130721</v>
      </c>
      <c r="I520" s="12"/>
    </row>
    <row r="521" spans="1:9" x14ac:dyDescent="0.25">
      <c r="A521" s="10"/>
      <c r="C521" s="129">
        <v>32</v>
      </c>
      <c r="D521" s="130">
        <f>'[2]Publikime AL'!D648</f>
        <v>809.7</v>
      </c>
      <c r="E521" s="130">
        <f>'[2]Publikime AL'!E648</f>
        <v>16.681552371130238</v>
      </c>
      <c r="I521" s="12"/>
    </row>
    <row r="522" spans="1:9" x14ac:dyDescent="0.25">
      <c r="A522" s="10"/>
      <c r="C522" s="129">
        <v>33</v>
      </c>
      <c r="D522" s="130">
        <f>'[2]Publikime AL'!D649</f>
        <v>868.47</v>
      </c>
      <c r="E522" s="130">
        <f>'[2]Publikime AL'!E649</f>
        <v>24.629459621130081</v>
      </c>
      <c r="I522" s="12"/>
    </row>
    <row r="523" spans="1:9" x14ac:dyDescent="0.25">
      <c r="A523" s="10"/>
      <c r="C523" s="129">
        <v>34</v>
      </c>
      <c r="D523" s="130">
        <f>'[2]Publikime AL'!D650</f>
        <v>764.35</v>
      </c>
      <c r="E523" s="130">
        <f>'[2]Publikime AL'!E650</f>
        <v>28.37402619113027</v>
      </c>
      <c r="I523" s="12"/>
    </row>
    <row r="524" spans="1:9" x14ac:dyDescent="0.25">
      <c r="A524" s="10"/>
      <c r="C524" s="129">
        <v>35</v>
      </c>
      <c r="D524" s="130">
        <f>'[2]Publikime AL'!D651</f>
        <v>753.44</v>
      </c>
      <c r="E524" s="130">
        <f>'[2]Publikime AL'!E651</f>
        <v>34.040892001130487</v>
      </c>
      <c r="I524" s="12"/>
    </row>
    <row r="525" spans="1:9" x14ac:dyDescent="0.25">
      <c r="A525" s="10"/>
      <c r="C525" s="129">
        <v>36</v>
      </c>
      <c r="D525" s="130">
        <f>'[2]Publikime AL'!D652</f>
        <v>709.07</v>
      </c>
      <c r="E525" s="130">
        <f>'[2]Publikime AL'!E652</f>
        <v>26.402511791130564</v>
      </c>
      <c r="I525" s="12"/>
    </row>
    <row r="526" spans="1:9" x14ac:dyDescent="0.25">
      <c r="A526" s="10"/>
      <c r="C526" s="129">
        <v>37</v>
      </c>
      <c r="D526" s="130">
        <f>'[2]Publikime AL'!D653</f>
        <v>677.7</v>
      </c>
      <c r="E526" s="130">
        <f>'[2]Publikime AL'!E653</f>
        <v>20.296122131130346</v>
      </c>
      <c r="I526" s="12"/>
    </row>
    <row r="527" spans="1:9" x14ac:dyDescent="0.25">
      <c r="A527" s="10"/>
      <c r="C527" s="129">
        <v>38</v>
      </c>
      <c r="D527" s="130">
        <f>'[2]Publikime AL'!D654</f>
        <v>700.12</v>
      </c>
      <c r="E527" s="130">
        <f>'[2]Publikime AL'!E654</f>
        <v>18.763875841130584</v>
      </c>
      <c r="I527" s="12"/>
    </row>
    <row r="528" spans="1:9" x14ac:dyDescent="0.25">
      <c r="A528" s="10"/>
      <c r="C528" s="129">
        <v>39</v>
      </c>
      <c r="D528" s="130">
        <f>'[2]Publikime AL'!D655</f>
        <v>715.12</v>
      </c>
      <c r="E528" s="130">
        <f>'[2]Publikime AL'!E655</f>
        <v>18.717615641131033</v>
      </c>
      <c r="I528" s="12"/>
    </row>
    <row r="529" spans="1:9" x14ac:dyDescent="0.25">
      <c r="A529" s="10"/>
      <c r="C529" s="129">
        <v>40</v>
      </c>
      <c r="D529" s="130">
        <f>'[2]Publikime AL'!D656</f>
        <v>813.79</v>
      </c>
      <c r="E529" s="130">
        <f>'[2]Publikime AL'!E656</f>
        <v>16.745350981130969</v>
      </c>
      <c r="I529" s="12"/>
    </row>
    <row r="530" spans="1:9" x14ac:dyDescent="0.25">
      <c r="A530" s="10"/>
      <c r="C530" s="129">
        <v>41</v>
      </c>
      <c r="D530" s="130">
        <f>'[2]Publikime AL'!D657</f>
        <v>837.34</v>
      </c>
      <c r="E530" s="130">
        <f>'[2]Publikime AL'!E657</f>
        <v>21.218626431130815</v>
      </c>
      <c r="I530" s="12"/>
    </row>
    <row r="531" spans="1:9" x14ac:dyDescent="0.25">
      <c r="A531" s="10"/>
      <c r="C531" s="129">
        <v>42</v>
      </c>
      <c r="D531" s="130">
        <f>'[2]Publikime AL'!D658</f>
        <v>863.74</v>
      </c>
      <c r="E531" s="130">
        <f>'[2]Publikime AL'!E658</f>
        <v>15.928180551130481</v>
      </c>
      <c r="I531" s="12"/>
    </row>
    <row r="532" spans="1:9" x14ac:dyDescent="0.25">
      <c r="A532" s="10"/>
      <c r="C532" s="129">
        <v>43</v>
      </c>
      <c r="D532" s="130">
        <f>'[2]Publikime AL'!D659</f>
        <v>931.62</v>
      </c>
      <c r="E532" s="130">
        <f>'[2]Publikime AL'!E659</f>
        <v>17.794605661130845</v>
      </c>
      <c r="I532" s="12"/>
    </row>
    <row r="533" spans="1:9" x14ac:dyDescent="0.25">
      <c r="A533" s="10"/>
      <c r="C533" s="129">
        <v>44</v>
      </c>
      <c r="D533" s="130">
        <f>'[2]Publikime AL'!D660</f>
        <v>1019.43</v>
      </c>
      <c r="E533" s="130">
        <f>'[2]Publikime AL'!E660</f>
        <v>20.605137241130251</v>
      </c>
      <c r="I533" s="12"/>
    </row>
    <row r="534" spans="1:9" x14ac:dyDescent="0.25">
      <c r="A534" s="10"/>
      <c r="C534" s="129">
        <v>45</v>
      </c>
      <c r="D534" s="130">
        <f>'[2]Publikime AL'!D661</f>
        <v>1059.32</v>
      </c>
      <c r="E534" s="130">
        <f>'[2]Publikime AL'!E661</f>
        <v>24.270384911131032</v>
      </c>
      <c r="I534" s="12"/>
    </row>
    <row r="535" spans="1:9" x14ac:dyDescent="0.25">
      <c r="A535" s="10"/>
      <c r="C535" s="129">
        <v>46</v>
      </c>
      <c r="D535" s="130">
        <f>'[2]Publikime AL'!D662</f>
        <v>985.69</v>
      </c>
      <c r="E535" s="130">
        <f>'[2]Publikime AL'!E662</f>
        <v>25.21310645113067</v>
      </c>
      <c r="I535" s="12"/>
    </row>
    <row r="536" spans="1:9" x14ac:dyDescent="0.25">
      <c r="A536" s="10"/>
      <c r="C536" s="129">
        <v>47</v>
      </c>
      <c r="D536" s="130">
        <f>'[2]Publikime AL'!D663</f>
        <v>886.71</v>
      </c>
      <c r="E536" s="130">
        <f>'[2]Publikime AL'!E663</f>
        <v>21.009400331130564</v>
      </c>
      <c r="I536" s="12"/>
    </row>
    <row r="537" spans="1:9" x14ac:dyDescent="0.25">
      <c r="A537" s="10"/>
      <c r="C537" s="129">
        <v>48</v>
      </c>
      <c r="D537" s="130">
        <f>'[2]Publikime AL'!D664</f>
        <v>754.58</v>
      </c>
      <c r="E537" s="130">
        <f>'[2]Publikime AL'!E664</f>
        <v>17.539428031130456</v>
      </c>
      <c r="I537" s="12"/>
    </row>
    <row r="538" spans="1:9" x14ac:dyDescent="0.25">
      <c r="A538" s="10"/>
      <c r="C538" s="129">
        <v>49</v>
      </c>
      <c r="D538" s="130">
        <f>'[2]Publikime AL'!D665</f>
        <v>666.61</v>
      </c>
      <c r="E538" s="130">
        <f>'[2]Publikime AL'!E665</f>
        <v>20.195917581130516</v>
      </c>
      <c r="I538" s="12"/>
    </row>
    <row r="539" spans="1:9" x14ac:dyDescent="0.25">
      <c r="A539" s="10"/>
      <c r="C539" s="129">
        <v>50</v>
      </c>
      <c r="D539" s="130">
        <f>'[2]Publikime AL'!D666</f>
        <v>586.91</v>
      </c>
      <c r="E539" s="130">
        <f>'[2]Publikime AL'!E666</f>
        <v>19.032079871130691</v>
      </c>
      <c r="I539" s="12"/>
    </row>
    <row r="540" spans="1:9" x14ac:dyDescent="0.25">
      <c r="A540" s="10"/>
      <c r="C540" s="129">
        <v>51</v>
      </c>
      <c r="D540" s="130">
        <f>'[2]Publikime AL'!D667</f>
        <v>550.54</v>
      </c>
      <c r="E540" s="130">
        <f>'[2]Publikime AL'!E667</f>
        <v>16.196379621130291</v>
      </c>
      <c r="I540" s="12"/>
    </row>
    <row r="541" spans="1:9" x14ac:dyDescent="0.25">
      <c r="A541" s="10"/>
      <c r="C541" s="129">
        <v>52</v>
      </c>
      <c r="D541" s="130">
        <f>'[2]Publikime AL'!D668</f>
        <v>550.73</v>
      </c>
      <c r="E541" s="130">
        <f>'[2]Publikime AL'!E668</f>
        <v>17.675394881130501</v>
      </c>
      <c r="I541" s="12"/>
    </row>
    <row r="542" spans="1:9" x14ac:dyDescent="0.25">
      <c r="A542" s="10"/>
      <c r="C542" s="129">
        <v>53</v>
      </c>
      <c r="D542" s="130">
        <f>'[2]Publikime AL'!D669</f>
        <v>543.58000000000004</v>
      </c>
      <c r="E542" s="130">
        <f>'[2]Publikime AL'!E669</f>
        <v>19.123959631130901</v>
      </c>
      <c r="I542" s="12"/>
    </row>
    <row r="543" spans="1:9" x14ac:dyDescent="0.25">
      <c r="A543" s="10"/>
      <c r="C543" s="129">
        <v>54</v>
      </c>
      <c r="D543" s="130">
        <f>'[2]Publikime AL'!D670</f>
        <v>602.84</v>
      </c>
      <c r="E543" s="130">
        <f>'[2]Publikime AL'!E670</f>
        <v>21.616674631130422</v>
      </c>
      <c r="I543" s="12"/>
    </row>
    <row r="544" spans="1:9" x14ac:dyDescent="0.25">
      <c r="A544" s="10"/>
      <c r="C544" s="129">
        <v>55</v>
      </c>
      <c r="D544" s="130">
        <f>'[2]Publikime AL'!D671</f>
        <v>741.72</v>
      </c>
      <c r="E544" s="130">
        <f>'[2]Publikime AL'!E671</f>
        <v>20.92593833113051</v>
      </c>
      <c r="I544" s="12"/>
    </row>
    <row r="545" spans="1:9" x14ac:dyDescent="0.25">
      <c r="A545" s="10"/>
      <c r="C545" s="129">
        <v>56</v>
      </c>
      <c r="D545" s="130">
        <f>'[2]Publikime AL'!D672</f>
        <v>904.18</v>
      </c>
      <c r="E545" s="130">
        <f>'[2]Publikime AL'!E672</f>
        <v>14.78686048113093</v>
      </c>
      <c r="I545" s="12"/>
    </row>
    <row r="546" spans="1:9" x14ac:dyDescent="0.25">
      <c r="A546" s="10"/>
      <c r="C546" s="129">
        <v>57</v>
      </c>
      <c r="D546" s="130">
        <f>'[2]Publikime AL'!D673</f>
        <v>952.12</v>
      </c>
      <c r="E546" s="130">
        <f>'[2]Publikime AL'!E673</f>
        <v>13.894586751129964</v>
      </c>
      <c r="I546" s="12"/>
    </row>
    <row r="547" spans="1:9" ht="15.75" customHeight="1" x14ac:dyDescent="0.25">
      <c r="A547" s="10"/>
      <c r="C547" s="129">
        <v>58</v>
      </c>
      <c r="D547" s="130">
        <f>'[2]Publikime AL'!D674</f>
        <v>888.2</v>
      </c>
      <c r="E547" s="130">
        <f>'[2]Publikime AL'!E674</f>
        <v>15.976731461130385</v>
      </c>
      <c r="I547" s="12"/>
    </row>
    <row r="548" spans="1:9" x14ac:dyDescent="0.25">
      <c r="A548" s="10"/>
      <c r="C548" s="129">
        <v>59</v>
      </c>
      <c r="D548" s="130">
        <f>'[2]Publikime AL'!D675</f>
        <v>776.94</v>
      </c>
      <c r="E548" s="130">
        <f>'[2]Publikime AL'!E675</f>
        <v>16.725786501130415</v>
      </c>
      <c r="I548" s="12"/>
    </row>
    <row r="549" spans="1:9" x14ac:dyDescent="0.25">
      <c r="A549" s="10"/>
      <c r="C549" s="129">
        <v>60</v>
      </c>
      <c r="D549" s="130">
        <f>'[2]Publikime AL'!D676</f>
        <v>781.91</v>
      </c>
      <c r="E549" s="130">
        <f>'[2]Publikime AL'!E676</f>
        <v>19.31352616113054</v>
      </c>
      <c r="I549" s="12"/>
    </row>
    <row r="550" spans="1:9" x14ac:dyDescent="0.25">
      <c r="A550" s="10"/>
      <c r="C550" s="129">
        <v>61</v>
      </c>
      <c r="D550" s="130">
        <f>'[2]Publikime AL'!D677</f>
        <v>780.87</v>
      </c>
      <c r="E550" s="130">
        <f>'[2]Publikime AL'!E677</f>
        <v>20.846052031130512</v>
      </c>
      <c r="I550" s="12"/>
    </row>
    <row r="551" spans="1:9" x14ac:dyDescent="0.25">
      <c r="A551" s="10"/>
      <c r="C551" s="129">
        <v>62</v>
      </c>
      <c r="D551" s="130">
        <f>'[2]Publikime AL'!D678</f>
        <v>781.94</v>
      </c>
      <c r="E551" s="130">
        <f>'[2]Publikime AL'!E678</f>
        <v>24.01791343113041</v>
      </c>
      <c r="I551" s="12"/>
    </row>
    <row r="552" spans="1:9" ht="15.75" customHeight="1" x14ac:dyDescent="0.25">
      <c r="A552" s="10"/>
      <c r="C552" s="129">
        <v>63</v>
      </c>
      <c r="D552" s="130">
        <f>'[2]Publikime AL'!D679</f>
        <v>780.89</v>
      </c>
      <c r="E552" s="130">
        <f>'[2]Publikime AL'!E679</f>
        <v>22.087313701130597</v>
      </c>
      <c r="I552" s="12"/>
    </row>
    <row r="553" spans="1:9" x14ac:dyDescent="0.25">
      <c r="A553" s="10"/>
      <c r="C553" s="129">
        <v>64</v>
      </c>
      <c r="D553" s="130">
        <f>'[2]Publikime AL'!D680</f>
        <v>773.47</v>
      </c>
      <c r="E553" s="130">
        <f>'[2]Publikime AL'!E680</f>
        <v>21.032268111130634</v>
      </c>
      <c r="I553" s="12"/>
    </row>
    <row r="554" spans="1:9" x14ac:dyDescent="0.25">
      <c r="A554" s="10"/>
      <c r="C554" s="129">
        <v>65</v>
      </c>
      <c r="D554" s="130">
        <f>'[2]Publikime AL'!D681</f>
        <v>774.8</v>
      </c>
      <c r="E554" s="130">
        <f>'[2]Publikime AL'!E681</f>
        <v>17.181893441130114</v>
      </c>
      <c r="I554" s="12"/>
    </row>
    <row r="555" spans="1:9" x14ac:dyDescent="0.25">
      <c r="A555" s="10"/>
      <c r="C555" s="129">
        <v>66</v>
      </c>
      <c r="D555" s="130">
        <f>'[2]Publikime AL'!D682</f>
        <v>852.82</v>
      </c>
      <c r="E555" s="130">
        <f>'[2]Publikime AL'!E682</f>
        <v>18.827906561130476</v>
      </c>
      <c r="I555" s="12"/>
    </row>
    <row r="556" spans="1:9" x14ac:dyDescent="0.25">
      <c r="A556" s="10"/>
      <c r="C556" s="129">
        <v>67</v>
      </c>
      <c r="D556" s="130">
        <f>'[2]Publikime AL'!D683</f>
        <v>940.32</v>
      </c>
      <c r="E556" s="130">
        <f>'[2]Publikime AL'!E683</f>
        <v>19.041613481130298</v>
      </c>
      <c r="I556" s="12"/>
    </row>
    <row r="557" spans="1:9" x14ac:dyDescent="0.25">
      <c r="A557" s="10"/>
      <c r="C557" s="129">
        <v>68</v>
      </c>
      <c r="D557" s="130">
        <f>'[2]Publikime AL'!D684</f>
        <v>1061.58</v>
      </c>
      <c r="E557" s="130">
        <f>'[2]Publikime AL'!E684</f>
        <v>22.39104707113097</v>
      </c>
      <c r="I557" s="12"/>
    </row>
    <row r="558" spans="1:9" ht="15.75" customHeight="1" x14ac:dyDescent="0.25">
      <c r="A558" s="10"/>
      <c r="C558" s="129">
        <v>69</v>
      </c>
      <c r="D558" s="130">
        <f>'[2]Publikime AL'!D685</f>
        <v>1132.47</v>
      </c>
      <c r="E558" s="130">
        <f>'[2]Publikime AL'!E685</f>
        <v>25.81369220112947</v>
      </c>
      <c r="I558" s="12"/>
    </row>
    <row r="559" spans="1:9" ht="15.75" customHeight="1" x14ac:dyDescent="0.25">
      <c r="A559" s="10"/>
      <c r="C559" s="129">
        <v>70</v>
      </c>
      <c r="D559" s="130">
        <f>'[2]Publikime AL'!D686</f>
        <v>1056.2</v>
      </c>
      <c r="E559" s="130">
        <f>'[2]Publikime AL'!E686</f>
        <v>26.39648568113148</v>
      </c>
      <c r="I559" s="12"/>
    </row>
    <row r="560" spans="1:9" x14ac:dyDescent="0.25">
      <c r="A560" s="10"/>
      <c r="C560" s="129">
        <v>71</v>
      </c>
      <c r="D560" s="130">
        <f>'[2]Publikime AL'!D687</f>
        <v>928.43</v>
      </c>
      <c r="E560" s="130">
        <f>'[2]Publikime AL'!E687</f>
        <v>21.519453831130704</v>
      </c>
      <c r="I560" s="12"/>
    </row>
    <row r="561" spans="1:9" x14ac:dyDescent="0.25">
      <c r="A561" s="10"/>
      <c r="C561" s="129">
        <v>72</v>
      </c>
      <c r="D561" s="130">
        <f>'[2]Publikime AL'!D688</f>
        <v>795.46</v>
      </c>
      <c r="E561" s="130">
        <f>'[2]Publikime AL'!E688</f>
        <v>20.194023231129904</v>
      </c>
      <c r="I561" s="12"/>
    </row>
    <row r="562" spans="1:9" x14ac:dyDescent="0.25">
      <c r="A562" s="10"/>
      <c r="C562" s="129">
        <v>73</v>
      </c>
      <c r="D562" s="130">
        <f>'[2]Publikime AL'!D689</f>
        <v>652.29</v>
      </c>
      <c r="E562" s="130">
        <f>'[2]Publikime AL'!E689</f>
        <v>13.532435141130122</v>
      </c>
      <c r="I562" s="12"/>
    </row>
    <row r="563" spans="1:9" x14ac:dyDescent="0.25">
      <c r="A563" s="10"/>
      <c r="C563" s="129">
        <v>74</v>
      </c>
      <c r="D563" s="130">
        <f>'[2]Publikime AL'!D690</f>
        <v>580.37</v>
      </c>
      <c r="E563" s="130">
        <f>'[2]Publikime AL'!E690</f>
        <v>12.665779881130788</v>
      </c>
      <c r="I563" s="12"/>
    </row>
    <row r="564" spans="1:9" x14ac:dyDescent="0.25">
      <c r="A564" s="10"/>
      <c r="C564" s="129">
        <v>75</v>
      </c>
      <c r="D564" s="130">
        <f>'[2]Publikime AL'!D691</f>
        <v>556.85</v>
      </c>
      <c r="E564" s="130">
        <f>'[2]Publikime AL'!E691</f>
        <v>11.542544681130607</v>
      </c>
      <c r="I564" s="12"/>
    </row>
    <row r="565" spans="1:9" x14ac:dyDescent="0.25">
      <c r="A565" s="10"/>
      <c r="C565" s="129">
        <v>76</v>
      </c>
      <c r="D565" s="130">
        <f>'[2]Publikime AL'!D692</f>
        <v>542.29</v>
      </c>
      <c r="E565" s="130">
        <f>'[2]Publikime AL'!E692</f>
        <v>11.127356881130481</v>
      </c>
      <c r="I565" s="12"/>
    </row>
    <row r="566" spans="1:9" x14ac:dyDescent="0.25">
      <c r="A566" s="10"/>
      <c r="C566" s="129">
        <v>77</v>
      </c>
      <c r="D566" s="130">
        <f>'[2]Publikime AL'!D693</f>
        <v>550.08000000000004</v>
      </c>
      <c r="E566" s="130">
        <f>'[2]Publikime AL'!E693</f>
        <v>10.86583543113079</v>
      </c>
      <c r="I566" s="12"/>
    </row>
    <row r="567" spans="1:9" x14ac:dyDescent="0.25">
      <c r="A567" s="10"/>
      <c r="C567" s="129">
        <v>78</v>
      </c>
      <c r="D567" s="130">
        <f>'[2]Publikime AL'!D694</f>
        <v>607.23</v>
      </c>
      <c r="E567" s="130">
        <f>'[2]Publikime AL'!E694</f>
        <v>11.099781811130356</v>
      </c>
      <c r="I567" s="12"/>
    </row>
    <row r="568" spans="1:9" x14ac:dyDescent="0.25">
      <c r="A568" s="10"/>
      <c r="C568" s="129">
        <v>79</v>
      </c>
      <c r="D568" s="130">
        <f>'[2]Publikime AL'!D695</f>
        <v>747.31</v>
      </c>
      <c r="E568" s="130">
        <f>'[2]Publikime AL'!E695</f>
        <v>13.315183691130528</v>
      </c>
      <c r="I568" s="12"/>
    </row>
    <row r="569" spans="1:9" x14ac:dyDescent="0.25">
      <c r="A569" s="10"/>
      <c r="C569" s="129">
        <v>80</v>
      </c>
      <c r="D569" s="130">
        <f>'[2]Publikime AL'!D696</f>
        <v>915.96</v>
      </c>
      <c r="E569" s="130">
        <f>'[2]Publikime AL'!E696</f>
        <v>16.63126272113027</v>
      </c>
      <c r="I569" s="12"/>
    </row>
    <row r="570" spans="1:9" x14ac:dyDescent="0.25">
      <c r="A570" s="10"/>
      <c r="C570" s="129">
        <v>81</v>
      </c>
      <c r="D570" s="130">
        <f>'[2]Publikime AL'!D697</f>
        <v>944.8</v>
      </c>
      <c r="E570" s="130">
        <f>'[2]Publikime AL'!E697</f>
        <v>16.290382611130326</v>
      </c>
      <c r="I570" s="12"/>
    </row>
    <row r="571" spans="1:9" x14ac:dyDescent="0.25">
      <c r="A571" s="10"/>
      <c r="C571" s="129">
        <v>82</v>
      </c>
      <c r="D571" s="130">
        <f>'[2]Publikime AL'!D698</f>
        <v>887.31</v>
      </c>
      <c r="E571" s="130">
        <f>'[2]Publikime AL'!E698</f>
        <v>19.4243175311301</v>
      </c>
      <c r="I571" s="12"/>
    </row>
    <row r="572" spans="1:9" x14ac:dyDescent="0.25">
      <c r="A572" s="10"/>
      <c r="C572" s="129">
        <v>83</v>
      </c>
      <c r="D572" s="130">
        <f>'[2]Publikime AL'!D699</f>
        <v>804.56</v>
      </c>
      <c r="E572" s="130">
        <f>'[2]Publikime AL'!E699</f>
        <v>16.290521551131405</v>
      </c>
      <c r="I572" s="12"/>
    </row>
    <row r="573" spans="1:9" x14ac:dyDescent="0.25">
      <c r="A573" s="10"/>
      <c r="C573" s="129">
        <v>84</v>
      </c>
      <c r="D573" s="130">
        <f>'[2]Publikime AL'!D700</f>
        <v>824.05</v>
      </c>
      <c r="E573" s="130">
        <f>'[2]Publikime AL'!E700</f>
        <v>14.85317629113058</v>
      </c>
      <c r="I573" s="12"/>
    </row>
    <row r="574" spans="1:9" x14ac:dyDescent="0.25">
      <c r="A574" s="10"/>
      <c r="C574" s="129">
        <v>85</v>
      </c>
      <c r="D574" s="130">
        <f>'[2]Publikime AL'!D701</f>
        <v>830.96</v>
      </c>
      <c r="E574" s="130">
        <f>'[2]Publikime AL'!E701</f>
        <v>14.760535471130652</v>
      </c>
      <c r="I574" s="12"/>
    </row>
    <row r="575" spans="1:9" x14ac:dyDescent="0.25">
      <c r="A575" s="10"/>
      <c r="C575" s="129">
        <v>86</v>
      </c>
      <c r="D575" s="130">
        <f>'[2]Publikime AL'!D702</f>
        <v>858.72</v>
      </c>
      <c r="E575" s="130">
        <f>'[2]Publikime AL'!E702</f>
        <v>21.327922761130367</v>
      </c>
      <c r="I575" s="12"/>
    </row>
    <row r="576" spans="1:9" x14ac:dyDescent="0.25">
      <c r="A576" s="10"/>
      <c r="C576" s="129">
        <v>87</v>
      </c>
      <c r="D576" s="130">
        <f>'[2]Publikime AL'!D703</f>
        <v>855.81</v>
      </c>
      <c r="E576" s="130">
        <f>'[2]Publikime AL'!E703</f>
        <v>21.96102417113002</v>
      </c>
      <c r="I576" s="12"/>
    </row>
    <row r="577" spans="1:9" x14ac:dyDescent="0.25">
      <c r="A577" s="10"/>
      <c r="C577" s="129">
        <v>88</v>
      </c>
      <c r="D577" s="130">
        <f>'[2]Publikime AL'!D704</f>
        <v>794.38</v>
      </c>
      <c r="E577" s="130">
        <f>'[2]Publikime AL'!E704</f>
        <v>20.578696861130311</v>
      </c>
      <c r="I577" s="12"/>
    </row>
    <row r="578" spans="1:9" x14ac:dyDescent="0.25">
      <c r="A578" s="10"/>
      <c r="C578" s="129">
        <v>89</v>
      </c>
      <c r="D578" s="130">
        <f>'[2]Publikime AL'!D705</f>
        <v>790.41</v>
      </c>
      <c r="E578" s="130">
        <f>'[2]Publikime AL'!E705</f>
        <v>20.923528361130593</v>
      </c>
      <c r="I578" s="12"/>
    </row>
    <row r="579" spans="1:9" x14ac:dyDescent="0.25">
      <c r="A579" s="10"/>
      <c r="C579" s="129">
        <v>90</v>
      </c>
      <c r="D579" s="130">
        <f>'[2]Publikime AL'!D706</f>
        <v>857.93</v>
      </c>
      <c r="E579" s="130">
        <f>'[2]Publikime AL'!E706</f>
        <v>15.661418961130039</v>
      </c>
      <c r="I579" s="12"/>
    </row>
    <row r="580" spans="1:9" x14ac:dyDescent="0.25">
      <c r="A580" s="10"/>
      <c r="C580" s="129">
        <v>91</v>
      </c>
      <c r="D580" s="130">
        <f>'[2]Publikime AL'!D707</f>
        <v>939.1</v>
      </c>
      <c r="E580" s="130">
        <f>'[2]Publikime AL'!E707</f>
        <v>21.408731841129566</v>
      </c>
      <c r="I580" s="12"/>
    </row>
    <row r="581" spans="1:9" x14ac:dyDescent="0.25">
      <c r="A581" s="10"/>
      <c r="C581" s="129">
        <v>92</v>
      </c>
      <c r="D581" s="130">
        <f>'[2]Publikime AL'!D708</f>
        <v>1072.92</v>
      </c>
      <c r="E581" s="130">
        <f>'[2]Publikime AL'!E708</f>
        <v>23.033113111130888</v>
      </c>
      <c r="I581" s="12"/>
    </row>
    <row r="582" spans="1:9" x14ac:dyDescent="0.25">
      <c r="A582" s="10"/>
      <c r="C582" s="129">
        <v>93</v>
      </c>
      <c r="D582" s="130">
        <f>'[2]Publikime AL'!D709</f>
        <v>1164.52</v>
      </c>
      <c r="E582" s="130">
        <f>'[2]Publikime AL'!E709</f>
        <v>21.906507611130564</v>
      </c>
      <c r="I582" s="12"/>
    </row>
    <row r="583" spans="1:9" x14ac:dyDescent="0.25">
      <c r="A583" s="10"/>
      <c r="C583" s="129">
        <v>94</v>
      </c>
      <c r="D583" s="130">
        <f>'[2]Publikime AL'!D710</f>
        <v>1106.45</v>
      </c>
      <c r="E583" s="130">
        <f>'[2]Publikime AL'!E710</f>
        <v>21.641610721131201</v>
      </c>
      <c r="I583" s="12"/>
    </row>
    <row r="584" spans="1:9" x14ac:dyDescent="0.25">
      <c r="A584" s="10"/>
      <c r="C584" s="129">
        <v>95</v>
      </c>
      <c r="D584" s="130">
        <f>'[2]Publikime AL'!D711</f>
        <v>956.89</v>
      </c>
      <c r="E584" s="130">
        <f>'[2]Publikime AL'!E711</f>
        <v>19.264671991130626</v>
      </c>
      <c r="I584" s="12"/>
    </row>
    <row r="585" spans="1:9" x14ac:dyDescent="0.25">
      <c r="A585" s="10"/>
      <c r="C585" s="129">
        <v>96</v>
      </c>
      <c r="D585" s="130">
        <f>'[2]Publikime AL'!D712</f>
        <v>796.33</v>
      </c>
      <c r="E585" s="130">
        <f>'[2]Publikime AL'!E712</f>
        <v>20.320968201130427</v>
      </c>
      <c r="I585" s="12"/>
    </row>
    <row r="586" spans="1:9" x14ac:dyDescent="0.25">
      <c r="A586" s="10"/>
      <c r="C586" s="129">
        <v>97</v>
      </c>
      <c r="D586" s="130">
        <f>'[2]Publikime AL'!D713</f>
        <v>672.34</v>
      </c>
      <c r="E586" s="130">
        <f>'[2]Publikime AL'!E713</f>
        <v>18.166416961130381</v>
      </c>
      <c r="I586" s="12"/>
    </row>
    <row r="587" spans="1:9" x14ac:dyDescent="0.25">
      <c r="A587" s="10"/>
      <c r="C587" s="129">
        <v>98</v>
      </c>
      <c r="D587" s="130">
        <f>'[2]Publikime AL'!D714</f>
        <v>605.95000000000005</v>
      </c>
      <c r="E587" s="130">
        <f>'[2]Publikime AL'!E714</f>
        <v>27.057493271130397</v>
      </c>
      <c r="I587" s="12"/>
    </row>
    <row r="588" spans="1:9" x14ac:dyDescent="0.25">
      <c r="A588" s="10"/>
      <c r="C588" s="129">
        <v>99</v>
      </c>
      <c r="D588" s="130">
        <f>'[2]Publikime AL'!D715</f>
        <v>570.87</v>
      </c>
      <c r="E588" s="130">
        <f>'[2]Publikime AL'!E715</f>
        <v>25.936835641130074</v>
      </c>
      <c r="I588" s="12"/>
    </row>
    <row r="589" spans="1:9" x14ac:dyDescent="0.25">
      <c r="A589" s="10"/>
      <c r="C589" s="129">
        <v>100</v>
      </c>
      <c r="D589" s="130">
        <f>'[2]Publikime AL'!D716</f>
        <v>555.82000000000005</v>
      </c>
      <c r="E589" s="130">
        <f>'[2]Publikime AL'!E716</f>
        <v>25.519273931130101</v>
      </c>
      <c r="I589" s="12"/>
    </row>
    <row r="590" spans="1:9" x14ac:dyDescent="0.25">
      <c r="A590" s="10"/>
      <c r="C590" s="129">
        <v>101</v>
      </c>
      <c r="D590" s="130">
        <f>'[2]Publikime AL'!D717</f>
        <v>560.94000000000005</v>
      </c>
      <c r="E590" s="130">
        <f>'[2]Publikime AL'!E717</f>
        <v>27.958602141130541</v>
      </c>
      <c r="I590" s="12"/>
    </row>
    <row r="591" spans="1:9" x14ac:dyDescent="0.25">
      <c r="A591" s="10"/>
      <c r="C591" s="129">
        <v>102</v>
      </c>
      <c r="D591" s="130">
        <f>'[2]Publikime AL'!D718</f>
        <v>620.19000000000005</v>
      </c>
      <c r="E591" s="130">
        <f>'[2]Publikime AL'!E718</f>
        <v>26.240733771130863</v>
      </c>
      <c r="I591" s="12"/>
    </row>
    <row r="592" spans="1:9" x14ac:dyDescent="0.25">
      <c r="A592" s="10"/>
      <c r="C592" s="129">
        <v>103</v>
      </c>
      <c r="D592" s="130">
        <f>'[2]Publikime AL'!D719</f>
        <v>706.14</v>
      </c>
      <c r="E592" s="130">
        <f>'[2]Publikime AL'!E719</f>
        <v>23.961287391130782</v>
      </c>
      <c r="I592" s="12"/>
    </row>
    <row r="593" spans="1:9" x14ac:dyDescent="0.25">
      <c r="A593" s="10"/>
      <c r="C593" s="129">
        <v>104</v>
      </c>
      <c r="D593" s="130">
        <f>'[2]Publikime AL'!D720</f>
        <v>825.42</v>
      </c>
      <c r="E593" s="130">
        <f>'[2]Publikime AL'!E720</f>
        <v>22.355585081129902</v>
      </c>
      <c r="I593" s="12"/>
    </row>
    <row r="594" spans="1:9" x14ac:dyDescent="0.25">
      <c r="A594" s="10"/>
      <c r="C594" s="129">
        <v>105</v>
      </c>
      <c r="D594" s="130">
        <f>'[2]Publikime AL'!D721</f>
        <v>889.77</v>
      </c>
      <c r="E594" s="130">
        <f>'[2]Publikime AL'!E721</f>
        <v>20.298156801130517</v>
      </c>
      <c r="I594" s="12"/>
    </row>
    <row r="595" spans="1:9" x14ac:dyDescent="0.25">
      <c r="A595" s="10"/>
      <c r="C595" s="129">
        <v>106</v>
      </c>
      <c r="D595" s="130">
        <f>'[2]Publikime AL'!D722</f>
        <v>890.22</v>
      </c>
      <c r="E595" s="130">
        <f>'[2]Publikime AL'!E722</f>
        <v>22.683597061129831</v>
      </c>
      <c r="I595" s="12"/>
    </row>
    <row r="596" spans="1:9" x14ac:dyDescent="0.25">
      <c r="A596" s="10"/>
      <c r="C596" s="129">
        <v>107</v>
      </c>
      <c r="D596" s="130">
        <f>'[2]Publikime AL'!D723</f>
        <v>846.02</v>
      </c>
      <c r="E596" s="130">
        <f>'[2]Publikime AL'!E723</f>
        <v>22.901904751130132</v>
      </c>
      <c r="I596" s="12"/>
    </row>
    <row r="597" spans="1:9" x14ac:dyDescent="0.25">
      <c r="A597" s="10"/>
      <c r="C597" s="129">
        <v>108</v>
      </c>
      <c r="D597" s="130">
        <f>'[2]Publikime AL'!D724</f>
        <v>827.75</v>
      </c>
      <c r="E597" s="130">
        <f>'[2]Publikime AL'!E724</f>
        <v>21.595971661130989</v>
      </c>
      <c r="I597" s="12"/>
    </row>
    <row r="598" spans="1:9" x14ac:dyDescent="0.25">
      <c r="A598" s="10"/>
      <c r="C598" s="129">
        <v>109</v>
      </c>
      <c r="D598" s="130">
        <f>'[2]Publikime AL'!D725</f>
        <v>803.47</v>
      </c>
      <c r="E598" s="130">
        <f>'[2]Publikime AL'!E725</f>
        <v>22.062688321130963</v>
      </c>
      <c r="I598" s="12"/>
    </row>
    <row r="599" spans="1:9" x14ac:dyDescent="0.25">
      <c r="A599" s="10"/>
      <c r="C599" s="129">
        <v>110</v>
      </c>
      <c r="D599" s="130">
        <f>'[2]Publikime AL'!D726</f>
        <v>797.17</v>
      </c>
      <c r="E599" s="130">
        <f>'[2]Publikime AL'!E726</f>
        <v>18.413906011130848</v>
      </c>
      <c r="I599" s="12"/>
    </row>
    <row r="600" spans="1:9" x14ac:dyDescent="0.25">
      <c r="A600" s="10"/>
      <c r="C600" s="129">
        <v>111</v>
      </c>
      <c r="D600" s="130">
        <f>'[2]Publikime AL'!D727</f>
        <v>780.01</v>
      </c>
      <c r="E600" s="130">
        <f>'[2]Publikime AL'!E727</f>
        <v>18.546337081130105</v>
      </c>
      <c r="I600" s="12"/>
    </row>
    <row r="601" spans="1:9" x14ac:dyDescent="0.25">
      <c r="A601" s="10"/>
      <c r="C601" s="129">
        <v>112</v>
      </c>
      <c r="D601" s="130">
        <f>'[2]Publikime AL'!D728</f>
        <v>779.28</v>
      </c>
      <c r="E601" s="130">
        <f>'[2]Publikime AL'!E728</f>
        <v>13.779807121130489</v>
      </c>
      <c r="I601" s="12"/>
    </row>
    <row r="602" spans="1:9" x14ac:dyDescent="0.25">
      <c r="A602" s="10"/>
      <c r="C602" s="129">
        <v>113</v>
      </c>
      <c r="D602" s="130">
        <f>'[2]Publikime AL'!D729</f>
        <v>760.73</v>
      </c>
      <c r="E602" s="130">
        <f>'[2]Publikime AL'!E729</f>
        <v>12.932189521130795</v>
      </c>
      <c r="I602" s="12"/>
    </row>
    <row r="603" spans="1:9" x14ac:dyDescent="0.25">
      <c r="A603" s="10"/>
      <c r="C603" s="129">
        <v>114</v>
      </c>
      <c r="D603" s="130">
        <f>'[2]Publikime AL'!D730</f>
        <v>815.17</v>
      </c>
      <c r="E603" s="130">
        <f>'[2]Publikime AL'!E730</f>
        <v>19.268057131131172</v>
      </c>
      <c r="I603" s="12"/>
    </row>
    <row r="604" spans="1:9" x14ac:dyDescent="0.25">
      <c r="A604" s="10"/>
      <c r="C604" s="129">
        <v>115</v>
      </c>
      <c r="D604" s="130">
        <f>'[2]Publikime AL'!D731</f>
        <v>889.85</v>
      </c>
      <c r="E604" s="130">
        <f>'[2]Publikime AL'!E731</f>
        <v>25.277141661130145</v>
      </c>
      <c r="I604" s="12"/>
    </row>
    <row r="605" spans="1:9" x14ac:dyDescent="0.25">
      <c r="A605" s="10"/>
      <c r="C605" s="129">
        <v>116</v>
      </c>
      <c r="D605" s="130">
        <f>'[2]Publikime AL'!D732</f>
        <v>979.42</v>
      </c>
      <c r="E605" s="130">
        <f>'[2]Publikime AL'!E732</f>
        <v>23.251327141129195</v>
      </c>
      <c r="I605" s="12"/>
    </row>
    <row r="606" spans="1:9" x14ac:dyDescent="0.25">
      <c r="A606" s="10"/>
      <c r="C606" s="129">
        <v>117</v>
      </c>
      <c r="D606" s="130">
        <f>'[2]Publikime AL'!D733</f>
        <v>1039.55</v>
      </c>
      <c r="E606" s="130">
        <f>'[2]Publikime AL'!E733</f>
        <v>23.89868443113096</v>
      </c>
      <c r="I606" s="12"/>
    </row>
    <row r="607" spans="1:9" x14ac:dyDescent="0.25">
      <c r="A607" s="10"/>
      <c r="C607" s="129">
        <v>118</v>
      </c>
      <c r="D607" s="130">
        <f>'[2]Publikime AL'!D734</f>
        <v>957.46</v>
      </c>
      <c r="E607" s="130">
        <f>'[2]Publikime AL'!E734</f>
        <v>24.56524170113039</v>
      </c>
      <c r="I607" s="12"/>
    </row>
    <row r="608" spans="1:9" x14ac:dyDescent="0.25">
      <c r="A608" s="10"/>
      <c r="C608" s="129">
        <v>119</v>
      </c>
      <c r="D608" s="130">
        <f>'[2]Publikime AL'!D735</f>
        <v>843.12</v>
      </c>
      <c r="E608" s="130">
        <f>'[2]Publikime AL'!E735</f>
        <v>23.5733509611307</v>
      </c>
      <c r="I608" s="12"/>
    </row>
    <row r="609" spans="1:9" x14ac:dyDescent="0.25">
      <c r="A609" s="10"/>
      <c r="C609" s="129">
        <v>120</v>
      </c>
      <c r="D609" s="130">
        <f>'[2]Publikime AL'!D736</f>
        <v>703.86</v>
      </c>
      <c r="E609" s="130">
        <f>'[2]Publikime AL'!E736</f>
        <v>18.163527901130237</v>
      </c>
      <c r="I609" s="12"/>
    </row>
    <row r="610" spans="1:9" x14ac:dyDescent="0.25">
      <c r="A610" s="10"/>
      <c r="C610" s="129">
        <v>121</v>
      </c>
      <c r="D610" s="130">
        <f>'[2]Publikime AL'!D737</f>
        <v>649.01</v>
      </c>
      <c r="E610" s="130">
        <f>'[2]Publikime AL'!E737</f>
        <v>15.52933971113066</v>
      </c>
      <c r="I610" s="12"/>
    </row>
    <row r="611" spans="1:9" x14ac:dyDescent="0.25">
      <c r="A611" s="10"/>
      <c r="C611" s="129">
        <v>122</v>
      </c>
      <c r="D611" s="130">
        <f>'[2]Publikime AL'!D738</f>
        <v>596.14</v>
      </c>
      <c r="E611" s="130">
        <f>'[2]Publikime AL'!E738</f>
        <v>13.835196011130847</v>
      </c>
      <c r="I611" s="12"/>
    </row>
    <row r="612" spans="1:9" x14ac:dyDescent="0.25">
      <c r="A612" s="10"/>
      <c r="C612" s="129">
        <v>123</v>
      </c>
      <c r="D612" s="130">
        <f>'[2]Publikime AL'!D739</f>
        <v>561.49</v>
      </c>
      <c r="E612" s="130">
        <f>'[2]Publikime AL'!E739</f>
        <v>12.736609841130758</v>
      </c>
      <c r="I612" s="12"/>
    </row>
    <row r="613" spans="1:9" x14ac:dyDescent="0.25">
      <c r="A613" s="10"/>
      <c r="C613" s="129">
        <v>124</v>
      </c>
      <c r="D613" s="130">
        <f>'[2]Publikime AL'!D740</f>
        <v>532.69000000000005</v>
      </c>
      <c r="E613" s="130">
        <f>'[2]Publikime AL'!E740</f>
        <v>13.038533351130582</v>
      </c>
      <c r="I613" s="12"/>
    </row>
    <row r="614" spans="1:9" ht="15.75" customHeight="1" x14ac:dyDescent="0.25">
      <c r="A614" s="10"/>
      <c r="C614" s="129">
        <v>125</v>
      </c>
      <c r="D614" s="130">
        <f>'[2]Publikime AL'!D741</f>
        <v>539.74</v>
      </c>
      <c r="E614" s="130">
        <f>'[2]Publikime AL'!E741</f>
        <v>13.375733501130753</v>
      </c>
      <c r="I614" s="12"/>
    </row>
    <row r="615" spans="1:9" x14ac:dyDescent="0.25">
      <c r="A615" s="10"/>
      <c r="C615" s="129">
        <v>126</v>
      </c>
      <c r="D615" s="130">
        <f>'[2]Publikime AL'!D742</f>
        <v>567.04999999999995</v>
      </c>
      <c r="E615" s="130">
        <f>'[2]Publikime AL'!E742</f>
        <v>15.812892991130298</v>
      </c>
      <c r="I615" s="12"/>
    </row>
    <row r="616" spans="1:9" x14ac:dyDescent="0.25">
      <c r="A616" s="10"/>
      <c r="C616" s="129">
        <v>127</v>
      </c>
      <c r="D616" s="130">
        <f>'[2]Publikime AL'!D743</f>
        <v>627.19000000000005</v>
      </c>
      <c r="E616" s="130">
        <f>'[2]Publikime AL'!E743</f>
        <v>22.34128741112977</v>
      </c>
      <c r="I616" s="12"/>
    </row>
    <row r="617" spans="1:9" x14ac:dyDescent="0.25">
      <c r="A617" s="10"/>
      <c r="C617" s="129">
        <v>128</v>
      </c>
      <c r="D617" s="130">
        <f>'[2]Publikime AL'!D744</f>
        <v>705.72</v>
      </c>
      <c r="E617" s="130">
        <f>'[2]Publikime AL'!E744</f>
        <v>26.295481761130304</v>
      </c>
      <c r="I617" s="12"/>
    </row>
    <row r="618" spans="1:9" x14ac:dyDescent="0.25">
      <c r="A618" s="10"/>
      <c r="C618" s="129">
        <v>129</v>
      </c>
      <c r="D618" s="130">
        <f>'[2]Publikime AL'!D745</f>
        <v>778.07</v>
      </c>
      <c r="E618" s="130">
        <f>'[2]Publikime AL'!E745</f>
        <v>23.522282561129487</v>
      </c>
      <c r="I618" s="12"/>
    </row>
    <row r="619" spans="1:9" x14ac:dyDescent="0.25">
      <c r="A619" s="10"/>
      <c r="C619" s="129">
        <v>130</v>
      </c>
      <c r="D619" s="130">
        <f>'[2]Publikime AL'!D746</f>
        <v>808.25</v>
      </c>
      <c r="E619" s="130">
        <f>'[2]Publikime AL'!E746</f>
        <v>22.761288801130149</v>
      </c>
      <c r="I619" s="12"/>
    </row>
    <row r="620" spans="1:9" x14ac:dyDescent="0.25">
      <c r="A620" s="10"/>
      <c r="C620" s="129">
        <v>131</v>
      </c>
      <c r="D620" s="130">
        <f>'[2]Publikime AL'!D747</f>
        <v>786.53</v>
      </c>
      <c r="E620" s="130">
        <f>'[2]Publikime AL'!E747</f>
        <v>23.825640561130513</v>
      </c>
      <c r="I620" s="12"/>
    </row>
    <row r="621" spans="1:9" x14ac:dyDescent="0.25">
      <c r="A621" s="10"/>
      <c r="C621" s="129">
        <v>132</v>
      </c>
      <c r="D621" s="130">
        <f>'[2]Publikime AL'!D748</f>
        <v>772.55</v>
      </c>
      <c r="E621" s="130">
        <f>'[2]Publikime AL'!E748</f>
        <v>20.638350251130078</v>
      </c>
      <c r="I621" s="12"/>
    </row>
    <row r="622" spans="1:9" x14ac:dyDescent="0.25">
      <c r="A622" s="10"/>
      <c r="C622" s="129">
        <v>133</v>
      </c>
      <c r="D622" s="130">
        <f>'[2]Publikime AL'!D749</f>
        <v>726.16</v>
      </c>
      <c r="E622" s="130">
        <f>'[2]Publikime AL'!E749</f>
        <v>22.414526041130557</v>
      </c>
      <c r="I622" s="12"/>
    </row>
    <row r="623" spans="1:9" x14ac:dyDescent="0.25">
      <c r="A623" s="10"/>
      <c r="C623" s="129">
        <v>134</v>
      </c>
      <c r="D623" s="130">
        <f>'[2]Publikime AL'!D750</f>
        <v>713.44</v>
      </c>
      <c r="E623" s="130">
        <f>'[2]Publikime AL'!E750</f>
        <v>21.81151834113075</v>
      </c>
      <c r="I623" s="12"/>
    </row>
    <row r="624" spans="1:9" x14ac:dyDescent="0.25">
      <c r="A624" s="10"/>
      <c r="C624" s="129">
        <v>135</v>
      </c>
      <c r="D624" s="130">
        <f>'[2]Publikime AL'!D751</f>
        <v>688.84</v>
      </c>
      <c r="E624" s="130">
        <f>'[2]Publikime AL'!E751</f>
        <v>22.449254501130781</v>
      </c>
      <c r="I624" s="12"/>
    </row>
    <row r="625" spans="1:9" x14ac:dyDescent="0.25">
      <c r="A625" s="10"/>
      <c r="C625" s="129">
        <v>136</v>
      </c>
      <c r="D625" s="130">
        <f>'[2]Publikime AL'!D752</f>
        <v>697.57</v>
      </c>
      <c r="E625" s="130">
        <f>'[2]Publikime AL'!E752</f>
        <v>21.277716911129801</v>
      </c>
      <c r="I625" s="12"/>
    </row>
    <row r="626" spans="1:9" x14ac:dyDescent="0.25">
      <c r="A626" s="10"/>
      <c r="C626" s="129">
        <v>137</v>
      </c>
      <c r="D626" s="130">
        <f>'[2]Publikime AL'!D753</f>
        <v>694.62</v>
      </c>
      <c r="E626" s="130">
        <f>'[2]Publikime AL'!E753</f>
        <v>20.214280861130874</v>
      </c>
      <c r="I626" s="12"/>
    </row>
    <row r="627" spans="1:9" x14ac:dyDescent="0.25">
      <c r="A627" s="10"/>
      <c r="C627" s="129">
        <v>138</v>
      </c>
      <c r="D627" s="130">
        <f>'[2]Publikime AL'!D754</f>
        <v>736.87</v>
      </c>
      <c r="E627" s="130">
        <f>'[2]Publikime AL'!E754</f>
        <v>24.023133961130497</v>
      </c>
      <c r="I627" s="12"/>
    </row>
    <row r="628" spans="1:9" x14ac:dyDescent="0.25">
      <c r="A628" s="10"/>
      <c r="C628" s="129">
        <v>139</v>
      </c>
      <c r="D628" s="130">
        <f>'[2]Publikime AL'!D755</f>
        <v>829.58</v>
      </c>
      <c r="E628" s="130">
        <f>'[2]Publikime AL'!E755</f>
        <v>31.990266661130818</v>
      </c>
      <c r="I628" s="12"/>
    </row>
    <row r="629" spans="1:9" x14ac:dyDescent="0.25">
      <c r="A629" s="10"/>
      <c r="C629" s="129">
        <v>140</v>
      </c>
      <c r="D629" s="130">
        <f>'[2]Publikime AL'!D756</f>
        <v>938.56</v>
      </c>
      <c r="E629" s="130">
        <f>'[2]Publikime AL'!E756</f>
        <v>29.282472401131145</v>
      </c>
      <c r="I629" s="12"/>
    </row>
    <row r="630" spans="1:9" x14ac:dyDescent="0.25">
      <c r="A630" s="10"/>
      <c r="C630" s="129">
        <v>141</v>
      </c>
      <c r="D630" s="130">
        <f>'[2]Publikime AL'!D757</f>
        <v>1042.0999999999999</v>
      </c>
      <c r="E630" s="130">
        <f>'[2]Publikime AL'!E757</f>
        <v>28.84878852113161</v>
      </c>
      <c r="I630" s="12"/>
    </row>
    <row r="631" spans="1:9" x14ac:dyDescent="0.25">
      <c r="A631" s="10"/>
      <c r="C631" s="129">
        <v>142</v>
      </c>
      <c r="D631" s="130">
        <f>'[2]Publikime AL'!D758</f>
        <v>944.35</v>
      </c>
      <c r="E631" s="130">
        <f>'[2]Publikime AL'!E758</f>
        <v>27.565408951129939</v>
      </c>
      <c r="I631" s="12"/>
    </row>
    <row r="632" spans="1:9" x14ac:dyDescent="0.25">
      <c r="A632" s="10"/>
      <c r="C632" s="129">
        <v>143</v>
      </c>
      <c r="D632" s="130">
        <f>'[2]Publikime AL'!D759</f>
        <v>855.47</v>
      </c>
      <c r="E632" s="130">
        <f>'[2]Publikime AL'!E759</f>
        <v>23.28404356112992</v>
      </c>
      <c r="I632" s="12"/>
    </row>
    <row r="633" spans="1:9" x14ac:dyDescent="0.25">
      <c r="A633" s="10"/>
      <c r="C633" s="129">
        <v>144</v>
      </c>
      <c r="D633" s="130">
        <f>'[2]Publikime AL'!D760</f>
        <v>713.64</v>
      </c>
      <c r="E633" s="130">
        <f>'[2]Publikime AL'!E760</f>
        <v>17.830005501130245</v>
      </c>
      <c r="I633" s="12"/>
    </row>
    <row r="634" spans="1:9" x14ac:dyDescent="0.25">
      <c r="A634" s="10"/>
      <c r="C634" s="129">
        <v>145</v>
      </c>
      <c r="D634" s="130">
        <f>'[2]Publikime AL'!D761</f>
        <v>616.99</v>
      </c>
      <c r="E634" s="130">
        <f>'[2]Publikime AL'!E761</f>
        <v>19.701102331130869</v>
      </c>
      <c r="I634" s="12"/>
    </row>
    <row r="635" spans="1:9" x14ac:dyDescent="0.25">
      <c r="A635" s="10"/>
      <c r="C635" s="129">
        <v>146</v>
      </c>
      <c r="D635" s="130">
        <f>'[2]Publikime AL'!D762</f>
        <v>547.82000000000005</v>
      </c>
      <c r="E635" s="130">
        <f>'[2]Publikime AL'!E762</f>
        <v>16.119963421130478</v>
      </c>
      <c r="I635" s="12"/>
    </row>
    <row r="636" spans="1:9" x14ac:dyDescent="0.25">
      <c r="A636" s="10"/>
      <c r="C636" s="129">
        <v>147</v>
      </c>
      <c r="D636" s="130">
        <f>'[2]Publikime AL'!D763</f>
        <v>513.41</v>
      </c>
      <c r="E636" s="130">
        <f>'[2]Publikime AL'!E763</f>
        <v>15.811779641130897</v>
      </c>
      <c r="I636" s="12"/>
    </row>
    <row r="637" spans="1:9" x14ac:dyDescent="0.25">
      <c r="A637" s="10"/>
      <c r="C637" s="129">
        <v>148</v>
      </c>
      <c r="D637" s="130">
        <f>'[2]Publikime AL'!D764</f>
        <v>500.58</v>
      </c>
      <c r="E637" s="130">
        <f>'[2]Publikime AL'!E764</f>
        <v>15.110956291130492</v>
      </c>
      <c r="I637" s="12"/>
    </row>
    <row r="638" spans="1:9" x14ac:dyDescent="0.25">
      <c r="A638" s="10"/>
      <c r="C638" s="129">
        <v>149</v>
      </c>
      <c r="D638" s="130">
        <f>'[2]Publikime AL'!D765</f>
        <v>507.21</v>
      </c>
      <c r="E638" s="130">
        <f>'[2]Publikime AL'!E765</f>
        <v>15.394278481130641</v>
      </c>
      <c r="I638" s="12"/>
    </row>
    <row r="639" spans="1:9" x14ac:dyDescent="0.25">
      <c r="A639" s="10"/>
      <c r="C639" s="129">
        <v>150</v>
      </c>
      <c r="D639" s="130">
        <f>'[2]Publikime AL'!D766</f>
        <v>558.80999999999995</v>
      </c>
      <c r="E639" s="130">
        <f>'[2]Publikime AL'!E766</f>
        <v>16.739398921130032</v>
      </c>
      <c r="I639" s="12"/>
    </row>
    <row r="640" spans="1:9" x14ac:dyDescent="0.25">
      <c r="A640" s="10"/>
      <c r="C640" s="129">
        <v>151</v>
      </c>
      <c r="D640" s="130">
        <f>'[2]Publikime AL'!D767</f>
        <v>689.05</v>
      </c>
      <c r="E640" s="130">
        <f>'[2]Publikime AL'!E767</f>
        <v>17.672738061129849</v>
      </c>
      <c r="I640" s="12"/>
    </row>
    <row r="641" spans="1:9" x14ac:dyDescent="0.25">
      <c r="A641" s="10"/>
      <c r="C641" s="129">
        <v>152</v>
      </c>
      <c r="D641" s="130">
        <f>'[2]Publikime AL'!D768</f>
        <v>848.63</v>
      </c>
      <c r="E641" s="130">
        <f>'[2]Publikime AL'!E768</f>
        <v>19.858371701130864</v>
      </c>
      <c r="I641" s="12"/>
    </row>
    <row r="642" spans="1:9" x14ac:dyDescent="0.25">
      <c r="A642" s="10"/>
      <c r="C642" s="129">
        <v>153</v>
      </c>
      <c r="D642" s="130">
        <f>'[2]Publikime AL'!D769</f>
        <v>871.2</v>
      </c>
      <c r="E642" s="130">
        <f>'[2]Publikime AL'!E769</f>
        <v>22.600003811129682</v>
      </c>
      <c r="I642" s="12"/>
    </row>
    <row r="643" spans="1:9" x14ac:dyDescent="0.25">
      <c r="A643" s="10"/>
      <c r="C643" s="129">
        <v>154</v>
      </c>
      <c r="D643" s="130">
        <f>'[2]Publikime AL'!D770</f>
        <v>815.01</v>
      </c>
      <c r="E643" s="130">
        <f>'[2]Publikime AL'!E770</f>
        <v>22.661896931130286</v>
      </c>
      <c r="I643" s="12"/>
    </row>
    <row r="644" spans="1:9" x14ac:dyDescent="0.25">
      <c r="A644" s="10"/>
      <c r="C644" s="129">
        <v>155</v>
      </c>
      <c r="D644" s="130">
        <f>'[2]Publikime AL'!D771</f>
        <v>750.36</v>
      </c>
      <c r="E644" s="130">
        <f>'[2]Publikime AL'!E771</f>
        <v>25.369347691130997</v>
      </c>
      <c r="I644" s="12"/>
    </row>
    <row r="645" spans="1:9" x14ac:dyDescent="0.25">
      <c r="A645" s="10"/>
      <c r="C645" s="129">
        <v>156</v>
      </c>
      <c r="D645" s="130">
        <f>'[2]Publikime AL'!D772</f>
        <v>748.93</v>
      </c>
      <c r="E645" s="130">
        <f>'[2]Publikime AL'!E772</f>
        <v>27.363076691130573</v>
      </c>
      <c r="I645" s="12"/>
    </row>
    <row r="646" spans="1:9" x14ac:dyDescent="0.25">
      <c r="A646" s="10"/>
      <c r="C646" s="129">
        <v>157</v>
      </c>
      <c r="D646" s="130">
        <f>'[2]Publikime AL'!D773</f>
        <v>704.4</v>
      </c>
      <c r="E646" s="130">
        <f>'[2]Publikime AL'!E773</f>
        <v>25.803850911130894</v>
      </c>
      <c r="I646" s="12"/>
    </row>
    <row r="647" spans="1:9" x14ac:dyDescent="0.25">
      <c r="A647" s="10"/>
      <c r="C647" s="129">
        <v>158</v>
      </c>
      <c r="D647" s="130">
        <f>'[2]Publikime AL'!D774</f>
        <v>709</v>
      </c>
      <c r="E647" s="130">
        <f>'[2]Publikime AL'!E774</f>
        <v>24.596116011131016</v>
      </c>
      <c r="I647" s="12"/>
    </row>
    <row r="648" spans="1:9" x14ac:dyDescent="0.25">
      <c r="A648" s="10"/>
      <c r="C648" s="129">
        <v>159</v>
      </c>
      <c r="D648" s="130">
        <f>'[2]Publikime AL'!D775</f>
        <v>709.43</v>
      </c>
      <c r="E648" s="130">
        <f>'[2]Publikime AL'!E775</f>
        <v>23.129391541129962</v>
      </c>
      <c r="I648" s="12"/>
    </row>
    <row r="649" spans="1:9" x14ac:dyDescent="0.25">
      <c r="A649" s="10"/>
      <c r="C649" s="129">
        <v>160</v>
      </c>
      <c r="D649" s="130">
        <f>'[2]Publikime AL'!D776</f>
        <v>715.43</v>
      </c>
      <c r="E649" s="130">
        <f>'[2]Publikime AL'!E776</f>
        <v>23.592367091131337</v>
      </c>
      <c r="I649" s="12"/>
    </row>
    <row r="650" spans="1:9" x14ac:dyDescent="0.25">
      <c r="A650" s="10"/>
      <c r="C650" s="129">
        <v>161</v>
      </c>
      <c r="D650" s="130">
        <f>'[2]Publikime AL'!D777</f>
        <v>728.61</v>
      </c>
      <c r="E650" s="130">
        <f>'[2]Publikime AL'!E777</f>
        <v>25.316797231130295</v>
      </c>
      <c r="I650" s="12"/>
    </row>
    <row r="651" spans="1:9" x14ac:dyDescent="0.25">
      <c r="A651" s="10"/>
      <c r="C651" s="129">
        <v>162</v>
      </c>
      <c r="D651" s="130">
        <f>'[2]Publikime AL'!D778</f>
        <v>788.24</v>
      </c>
      <c r="E651" s="130">
        <f>'[2]Publikime AL'!E778</f>
        <v>27.055320871130561</v>
      </c>
      <c r="I651" s="12"/>
    </row>
    <row r="652" spans="1:9" x14ac:dyDescent="0.25">
      <c r="A652" s="10"/>
      <c r="C652" s="129">
        <v>163</v>
      </c>
      <c r="D652" s="130">
        <f>'[2]Publikime AL'!D779</f>
        <v>854.64</v>
      </c>
      <c r="E652" s="130">
        <f>'[2]Publikime AL'!E779</f>
        <v>28.459809681130992</v>
      </c>
      <c r="I652" s="12"/>
    </row>
    <row r="653" spans="1:9" x14ac:dyDescent="0.25">
      <c r="A653" s="10"/>
      <c r="C653" s="129">
        <v>164</v>
      </c>
      <c r="D653" s="130">
        <f>'[2]Publikime AL'!D780</f>
        <v>962.79</v>
      </c>
      <c r="E653" s="130">
        <f>'[2]Publikime AL'!E780</f>
        <v>31.277882951130096</v>
      </c>
      <c r="I653" s="12"/>
    </row>
    <row r="654" spans="1:9" x14ac:dyDescent="0.25">
      <c r="A654" s="10"/>
      <c r="C654" s="129">
        <v>165</v>
      </c>
      <c r="D654" s="130">
        <f>'[2]Publikime AL'!D781</f>
        <v>1021.87</v>
      </c>
      <c r="E654" s="130">
        <f>'[2]Publikime AL'!E781</f>
        <v>31.61057826113165</v>
      </c>
      <c r="I654" s="12"/>
    </row>
    <row r="655" spans="1:9" x14ac:dyDescent="0.25">
      <c r="A655" s="10"/>
      <c r="C655" s="129">
        <v>166</v>
      </c>
      <c r="D655" s="130">
        <f>'[2]Publikime AL'!D782</f>
        <v>964.5</v>
      </c>
      <c r="E655" s="130">
        <f>'[2]Publikime AL'!E782</f>
        <v>29.779525021130667</v>
      </c>
      <c r="I655" s="12"/>
    </row>
    <row r="656" spans="1:9" x14ac:dyDescent="0.25">
      <c r="A656" s="10"/>
      <c r="C656" s="129">
        <v>167</v>
      </c>
      <c r="D656" s="130">
        <f>'[2]Publikime AL'!D783</f>
        <v>854.26</v>
      </c>
      <c r="E656" s="130">
        <f>'[2]Publikime AL'!E783</f>
        <v>24.104329971130255</v>
      </c>
      <c r="I656" s="12"/>
    </row>
    <row r="657" spans="1:9" x14ac:dyDescent="0.25">
      <c r="A657" s="10"/>
      <c r="C657" s="131">
        <v>168</v>
      </c>
      <c r="D657" s="130">
        <f>'[2]Publikime AL'!D784</f>
        <v>718.01</v>
      </c>
      <c r="E657" s="130">
        <f>'[2]Publikime AL'!E784</f>
        <v>19.870051911130304</v>
      </c>
      <c r="I657" s="12"/>
    </row>
    <row r="658" spans="1:9" ht="15.75" thickBot="1" x14ac:dyDescent="0.3">
      <c r="A658" s="10"/>
      <c r="I658" s="12"/>
    </row>
    <row r="659" spans="1:9" ht="16.5" thickBot="1" x14ac:dyDescent="0.3">
      <c r="A659" s="132" t="s">
        <v>365</v>
      </c>
      <c r="B659" s="239" t="s">
        <v>366</v>
      </c>
      <c r="C659" s="240"/>
      <c r="D659" s="240"/>
      <c r="E659" s="240"/>
      <c r="F659" s="240"/>
      <c r="G659" s="240"/>
      <c r="H659" s="240"/>
      <c r="I659" s="241"/>
    </row>
    <row r="660" spans="1:9" ht="15.75" x14ac:dyDescent="0.25">
      <c r="A660" s="133"/>
      <c r="B660" s="126"/>
      <c r="C660" s="126"/>
      <c r="D660" s="126"/>
      <c r="E660" s="126"/>
      <c r="F660" s="126"/>
      <c r="G660" s="126"/>
      <c r="H660" s="126"/>
      <c r="I660" s="127"/>
    </row>
    <row r="661" spans="1:9" ht="15.75" x14ac:dyDescent="0.25">
      <c r="A661" s="133"/>
      <c r="C661" s="134" t="s">
        <v>367</v>
      </c>
      <c r="D661" s="135" t="s">
        <v>368</v>
      </c>
      <c r="E661" s="136" t="s">
        <v>369</v>
      </c>
      <c r="F661" s="126"/>
      <c r="G661" s="126"/>
      <c r="H661" s="126"/>
      <c r="I661" s="127"/>
    </row>
    <row r="662" spans="1:9" ht="15.75" x14ac:dyDescent="0.25">
      <c r="A662" s="133"/>
      <c r="C662" s="80">
        <v>1</v>
      </c>
      <c r="D662" s="137">
        <f>'[2]Publikime AL'!D817</f>
        <v>22000</v>
      </c>
      <c r="E662" s="137">
        <f>'[2]Publikime AL'!E817</f>
        <v>30000</v>
      </c>
      <c r="F662" s="126"/>
      <c r="G662" s="126"/>
      <c r="H662" s="126"/>
      <c r="I662" s="127"/>
    </row>
    <row r="663" spans="1:9" ht="15.75" x14ac:dyDescent="0.25">
      <c r="A663" s="133"/>
      <c r="C663" s="80">
        <v>2</v>
      </c>
      <c r="D663" s="137">
        <f>'[2]Publikime AL'!D818</f>
        <v>21000</v>
      </c>
      <c r="E663" s="137">
        <f>'[2]Publikime AL'!E818</f>
        <v>25000</v>
      </c>
      <c r="F663" s="126"/>
      <c r="G663" s="126"/>
      <c r="H663" s="126"/>
      <c r="I663" s="127"/>
    </row>
    <row r="664" spans="1:9" ht="15.75" x14ac:dyDescent="0.25">
      <c r="A664" s="133"/>
      <c r="C664" s="80">
        <v>3</v>
      </c>
      <c r="D664" s="137">
        <f>'[2]Publikime AL'!D819</f>
        <v>20000</v>
      </c>
      <c r="E664" s="137">
        <f>'[2]Publikime AL'!E819</f>
        <v>22000</v>
      </c>
      <c r="F664" s="126"/>
      <c r="G664" s="126"/>
      <c r="H664" s="126"/>
      <c r="I664" s="127"/>
    </row>
    <row r="665" spans="1:9" ht="15.75" x14ac:dyDescent="0.25">
      <c r="A665" s="133"/>
      <c r="C665" s="80">
        <v>4</v>
      </c>
      <c r="D665" s="137">
        <f>'[2]Publikime AL'!D820</f>
        <v>19000</v>
      </c>
      <c r="E665" s="137">
        <f>'[2]Publikime AL'!E820</f>
        <v>20000</v>
      </c>
      <c r="F665" s="126"/>
      <c r="G665" s="126"/>
      <c r="H665" s="126"/>
      <c r="I665" s="127"/>
    </row>
    <row r="666" spans="1:9" ht="15.75" x14ac:dyDescent="0.25">
      <c r="A666" s="133"/>
      <c r="C666" s="80">
        <v>5</v>
      </c>
      <c r="D666" s="137">
        <f>'[2]Publikime AL'!D821</f>
        <v>19000</v>
      </c>
      <c r="E666" s="137">
        <f>'[2]Publikime AL'!E821</f>
        <v>20000</v>
      </c>
      <c r="F666" s="126"/>
      <c r="G666" s="126"/>
      <c r="H666" s="126"/>
      <c r="I666" s="127"/>
    </row>
    <row r="667" spans="1:9" ht="15.75" x14ac:dyDescent="0.25">
      <c r="A667" s="133"/>
      <c r="C667" s="80">
        <v>6</v>
      </c>
      <c r="D667" s="137">
        <f>'[2]Publikime AL'!D822</f>
        <v>19000</v>
      </c>
      <c r="E667" s="137">
        <f>'[2]Publikime AL'!E822</f>
        <v>20000</v>
      </c>
      <c r="F667" s="126"/>
      <c r="G667" s="126"/>
      <c r="H667" s="126"/>
      <c r="I667" s="127"/>
    </row>
    <row r="668" spans="1:9" ht="15.75" x14ac:dyDescent="0.25">
      <c r="A668" s="133"/>
      <c r="C668" s="80">
        <v>7</v>
      </c>
      <c r="D668" s="137">
        <f>'[2]Publikime AL'!D823</f>
        <v>20000</v>
      </c>
      <c r="E668" s="137">
        <f>'[2]Publikime AL'!E823</f>
        <v>22000</v>
      </c>
      <c r="F668" s="126"/>
      <c r="G668" s="126"/>
      <c r="H668" s="126"/>
      <c r="I668" s="127"/>
    </row>
    <row r="669" spans="1:9" ht="15.75" x14ac:dyDescent="0.25">
      <c r="A669" s="133"/>
      <c r="C669" s="80">
        <v>8</v>
      </c>
      <c r="D669" s="137">
        <f>'[2]Publikime AL'!D824</f>
        <v>20000</v>
      </c>
      <c r="E669" s="137">
        <f>'[2]Publikime AL'!E824</f>
        <v>22000</v>
      </c>
      <c r="F669" s="126"/>
      <c r="G669" s="126"/>
      <c r="H669" s="126"/>
      <c r="I669" s="127"/>
    </row>
    <row r="670" spans="1:9" ht="15.75" x14ac:dyDescent="0.25">
      <c r="A670" s="133"/>
      <c r="C670" s="80">
        <v>9</v>
      </c>
      <c r="D670" s="137">
        <f>'[2]Publikime AL'!D825</f>
        <v>19000</v>
      </c>
      <c r="E670" s="137">
        <f>'[2]Publikime AL'!E825</f>
        <v>20000</v>
      </c>
      <c r="F670" s="126"/>
      <c r="G670" s="126"/>
      <c r="H670" s="126"/>
      <c r="I670" s="127"/>
    </row>
    <row r="671" spans="1:9" ht="15.75" x14ac:dyDescent="0.25">
      <c r="A671" s="133"/>
      <c r="C671" s="80">
        <v>10</v>
      </c>
      <c r="D671" s="137">
        <f>'[2]Publikime AL'!D826</f>
        <v>20000</v>
      </c>
      <c r="E671" s="137">
        <f>'[2]Publikime AL'!E826</f>
        <v>21000</v>
      </c>
      <c r="F671" s="126"/>
      <c r="G671" s="126"/>
      <c r="H671" s="126"/>
      <c r="I671" s="127"/>
    </row>
    <row r="672" spans="1:9" ht="15.75" x14ac:dyDescent="0.25">
      <c r="A672" s="133"/>
      <c r="C672" s="80">
        <v>11</v>
      </c>
      <c r="D672" s="137">
        <f>'[2]Publikime AL'!D827</f>
        <v>21000</v>
      </c>
      <c r="E672" s="137">
        <f>'[2]Publikime AL'!E827</f>
        <v>22000</v>
      </c>
      <c r="F672" s="126"/>
      <c r="G672" s="126"/>
      <c r="H672" s="126"/>
      <c r="I672" s="127"/>
    </row>
    <row r="673" spans="1:9" ht="15.75" x14ac:dyDescent="0.25">
      <c r="A673" s="133"/>
      <c r="C673" s="80">
        <v>12</v>
      </c>
      <c r="D673" s="137">
        <f>'[2]Publikime AL'!D828</f>
        <v>22000</v>
      </c>
      <c r="E673" s="137">
        <f>'[2]Publikime AL'!E828</f>
        <v>24000</v>
      </c>
      <c r="F673" s="126"/>
      <c r="G673" s="126"/>
      <c r="H673" s="126"/>
      <c r="I673" s="127"/>
    </row>
    <row r="674" spans="1:9" ht="15.75" thickBot="1" x14ac:dyDescent="0.3">
      <c r="A674" s="10"/>
      <c r="H674" s="2"/>
      <c r="I674" s="34"/>
    </row>
    <row r="675" spans="1:9" ht="16.5" thickBot="1" x14ac:dyDescent="0.3">
      <c r="A675" s="132" t="s">
        <v>370</v>
      </c>
      <c r="B675" s="239" t="s">
        <v>371</v>
      </c>
      <c r="C675" s="240"/>
      <c r="D675" s="240"/>
      <c r="E675" s="240"/>
      <c r="F675" s="240"/>
      <c r="G675" s="240"/>
      <c r="H675" s="240"/>
      <c r="I675" s="241"/>
    </row>
    <row r="676" spans="1:9" ht="15.75" x14ac:dyDescent="0.25">
      <c r="A676" s="133"/>
      <c r="B676" s="126"/>
      <c r="C676" s="126"/>
      <c r="D676" s="126"/>
      <c r="E676" s="126"/>
      <c r="F676" s="126"/>
      <c r="G676" s="126"/>
      <c r="H676" s="126"/>
      <c r="I676" s="127"/>
    </row>
    <row r="677" spans="1:9" x14ac:dyDescent="0.25">
      <c r="A677" s="19" t="s">
        <v>259</v>
      </c>
      <c r="B677" s="163" t="str">
        <f>'[2]W-1'!B217</f>
        <v>27.04.2026</v>
      </c>
      <c r="C677" s="163" t="str">
        <f>'[2]W-1'!C217</f>
        <v>28.04.2026</v>
      </c>
      <c r="D677" s="163" t="str">
        <f>'[2]W-1'!D217</f>
        <v>30.04.2026</v>
      </c>
      <c r="E677" s="163" t="str">
        <f>'[2]W-1'!E217</f>
        <v>30.04.2026</v>
      </c>
      <c r="F677" s="163" t="str">
        <f>'[2]W-1'!F217</f>
        <v>01.05.2026</v>
      </c>
      <c r="G677" s="163" t="str">
        <f>'[2]W-1'!G217</f>
        <v>02.05.2026</v>
      </c>
      <c r="H677" s="163" t="str">
        <f>'[2]W-1'!H217</f>
        <v>03.05.2026</v>
      </c>
      <c r="I677" s="127"/>
    </row>
    <row r="678" spans="1:9" x14ac:dyDescent="0.25">
      <c r="A678" s="20" t="s">
        <v>11</v>
      </c>
      <c r="B678" s="19">
        <f>'[2]W-1'!B218</f>
        <v>8.9206309811312394</v>
      </c>
      <c r="C678" s="19">
        <f>'[2]W-1'!C218</f>
        <v>11.424222911130755</v>
      </c>
      <c r="D678" s="19">
        <f>'[2]W-1'!D218</f>
        <v>13.894586751129964</v>
      </c>
      <c r="E678" s="19">
        <f>'[2]W-1'!E218</f>
        <v>10.86583543113079</v>
      </c>
      <c r="F678" s="19">
        <f>'[2]W-1'!F218</f>
        <v>12.932189521130795</v>
      </c>
      <c r="G678" s="19">
        <f>'[2]W-1'!G218</f>
        <v>12.736609841130758</v>
      </c>
      <c r="H678" s="19">
        <f>'[2]W-1'!H218</f>
        <v>15.110956291130492</v>
      </c>
      <c r="I678" s="127"/>
    </row>
    <row r="679" spans="1:9" x14ac:dyDescent="0.25">
      <c r="A679" s="20" t="s">
        <v>12</v>
      </c>
      <c r="B679" s="19">
        <f>'[2]W-1'!B219</f>
        <v>26.452122791130478</v>
      </c>
      <c r="C679" s="19">
        <f>'[2]W-1'!C219</f>
        <v>34.040892001130487</v>
      </c>
      <c r="D679" s="19">
        <f>'[2]W-1'!D219</f>
        <v>26.39648568113148</v>
      </c>
      <c r="E679" s="19">
        <f>'[2]W-1'!E219</f>
        <v>23.033113111130888</v>
      </c>
      <c r="F679" s="19">
        <f>'[2]W-1'!F219</f>
        <v>27.958602141130541</v>
      </c>
      <c r="G679" s="19">
        <f>'[2]W-1'!G219</f>
        <v>31.990266661130818</v>
      </c>
      <c r="H679" s="19">
        <f>'[2]W-1'!H219</f>
        <v>31.61057826113165</v>
      </c>
      <c r="I679" s="127"/>
    </row>
    <row r="680" spans="1:9" x14ac:dyDescent="0.25">
      <c r="A680" s="143"/>
      <c r="B680" s="19"/>
      <c r="C680" s="19"/>
      <c r="D680" s="19"/>
      <c r="E680" s="19"/>
      <c r="F680" s="19"/>
      <c r="G680" s="19"/>
      <c r="H680" s="19"/>
      <c r="I680" s="127"/>
    </row>
    <row r="681" spans="1:9" ht="15.75" thickBot="1" x14ac:dyDescent="0.3">
      <c r="A681" s="10"/>
      <c r="H681" s="2"/>
      <c r="I681" s="34"/>
    </row>
    <row r="682" spans="1:9" ht="16.5" thickBot="1" x14ac:dyDescent="0.3">
      <c r="A682" s="132" t="s">
        <v>372</v>
      </c>
      <c r="B682" s="239" t="s">
        <v>373</v>
      </c>
      <c r="C682" s="240"/>
      <c r="D682" s="240"/>
      <c r="E682" s="240"/>
      <c r="F682" s="240"/>
      <c r="G682" s="240"/>
      <c r="H682" s="240"/>
      <c r="I682" s="241"/>
    </row>
    <row r="683" spans="1:9" ht="15.75" x14ac:dyDescent="0.25">
      <c r="A683" s="133"/>
      <c r="B683" s="126"/>
      <c r="C683" s="126"/>
      <c r="D683" s="126"/>
      <c r="E683" s="126"/>
      <c r="F683" s="126"/>
      <c r="G683" s="126"/>
      <c r="H683" s="126"/>
      <c r="I683" s="127"/>
    </row>
    <row r="684" spans="1:9" ht="15.75" x14ac:dyDescent="0.25">
      <c r="A684" s="10"/>
      <c r="C684" s="144" t="s">
        <v>245</v>
      </c>
      <c r="D684" s="135" t="s">
        <v>374</v>
      </c>
      <c r="E684" s="135" t="s">
        <v>267</v>
      </c>
      <c r="F684" s="136" t="s">
        <v>278</v>
      </c>
      <c r="G684" s="126"/>
      <c r="H684" s="126"/>
      <c r="I684" s="127"/>
    </row>
    <row r="685" spans="1:9" ht="15.75" x14ac:dyDescent="0.25">
      <c r="A685" s="10"/>
      <c r="C685" s="145">
        <v>1</v>
      </c>
      <c r="D685" s="146"/>
      <c r="E685" s="146"/>
      <c r="F685" s="147"/>
      <c r="G685" s="126"/>
      <c r="H685" s="126"/>
      <c r="I685" s="127"/>
    </row>
    <row r="686" spans="1:9" ht="15.75" thickBot="1" x14ac:dyDescent="0.3">
      <c r="A686" s="10"/>
      <c r="C686"/>
      <c r="D686"/>
      <c r="E686"/>
      <c r="F686"/>
      <c r="H686" s="2"/>
      <c r="I686" s="34"/>
    </row>
    <row r="687" spans="1:9" ht="16.5" thickBot="1" x14ac:dyDescent="0.3">
      <c r="A687" s="132" t="s">
        <v>375</v>
      </c>
      <c r="B687" s="239" t="s">
        <v>376</v>
      </c>
      <c r="C687" s="240"/>
      <c r="D687" s="240"/>
      <c r="E687" s="240"/>
      <c r="F687" s="240"/>
      <c r="G687" s="240"/>
      <c r="H687" s="240"/>
      <c r="I687" s="241"/>
    </row>
    <row r="688" spans="1:9" x14ac:dyDescent="0.25">
      <c r="A688" s="10"/>
      <c r="I688" s="12"/>
    </row>
    <row r="689" spans="1:9" ht="15.75" x14ac:dyDescent="0.25">
      <c r="A689" s="10"/>
      <c r="C689" s="144" t="s">
        <v>245</v>
      </c>
      <c r="D689" s="135" t="s">
        <v>374</v>
      </c>
      <c r="E689" s="135" t="s">
        <v>267</v>
      </c>
      <c r="F689" s="136" t="s">
        <v>278</v>
      </c>
      <c r="I689" s="12"/>
    </row>
    <row r="690" spans="1:9" ht="15.75" x14ac:dyDescent="0.25">
      <c r="A690" s="10"/>
      <c r="C690" s="145">
        <v>1</v>
      </c>
      <c r="D690" s="146"/>
      <c r="E690" s="146"/>
      <c r="F690" s="147"/>
      <c r="I690" s="12"/>
    </row>
    <row r="691" spans="1:9" ht="15.75" thickBot="1" x14ac:dyDescent="0.3">
      <c r="A691" s="24"/>
      <c r="B691" s="25"/>
      <c r="C691" s="25"/>
      <c r="D691" s="25"/>
      <c r="E691" s="25"/>
      <c r="F691" s="25"/>
      <c r="G691" s="25"/>
      <c r="H691" s="26"/>
      <c r="I691" s="27"/>
    </row>
    <row r="692" spans="1:9" ht="17.25" customHeight="1" x14ac:dyDescent="0.25">
      <c r="A692" s="247" t="s">
        <v>377</v>
      </c>
      <c r="B692" s="248"/>
      <c r="C692" s="248"/>
      <c r="D692" s="248"/>
      <c r="E692" s="248"/>
      <c r="F692" s="248"/>
      <c r="G692" s="248"/>
      <c r="I692" s="34"/>
    </row>
    <row r="693" spans="1:9" ht="16.5" customHeight="1" thickBot="1" x14ac:dyDescent="0.3">
      <c r="A693" s="245" t="s">
        <v>378</v>
      </c>
      <c r="B693" s="246"/>
      <c r="C693" s="246"/>
      <c r="D693" s="246"/>
      <c r="E693" s="246"/>
      <c r="F693" s="246"/>
      <c r="G693" s="246"/>
      <c r="H693" s="26"/>
      <c r="I693" s="152"/>
    </row>
    <row r="694" spans="1:9" x14ac:dyDescent="0.25">
      <c r="B694"/>
    </row>
    <row r="695" spans="1:9" x14ac:dyDescent="0.25">
      <c r="B695"/>
    </row>
    <row r="696" spans="1:9" x14ac:dyDescent="0.25">
      <c r="B696"/>
    </row>
    <row r="697" spans="1:9" x14ac:dyDescent="0.25">
      <c r="B697"/>
    </row>
    <row r="894" ht="16.5" customHeight="1" x14ac:dyDescent="0.25"/>
  </sheetData>
  <mergeCells count="83">
    <mergeCell ref="B467:G467"/>
    <mergeCell ref="H467:I467"/>
    <mergeCell ref="B469:I469"/>
    <mergeCell ref="A485:I485"/>
    <mergeCell ref="A693:G693"/>
    <mergeCell ref="B487:I487"/>
    <mergeCell ref="B659:I659"/>
    <mergeCell ref="B675:I675"/>
    <mergeCell ref="B687:I687"/>
    <mergeCell ref="A692:G692"/>
    <mergeCell ref="B682:I682"/>
    <mergeCell ref="B432:I432"/>
    <mergeCell ref="B461:G461"/>
    <mergeCell ref="H461:I461"/>
    <mergeCell ref="B465:G465"/>
    <mergeCell ref="B463:G463"/>
    <mergeCell ref="B346:I346"/>
    <mergeCell ref="D348:E348"/>
    <mergeCell ref="B375:I375"/>
    <mergeCell ref="A430:I430"/>
    <mergeCell ref="B420:G420"/>
    <mergeCell ref="H420:I420"/>
    <mergeCell ref="B387:G387"/>
    <mergeCell ref="H387:I387"/>
    <mergeCell ref="B389:G389"/>
    <mergeCell ref="H389:I389"/>
    <mergeCell ref="B425:G425"/>
    <mergeCell ref="H425:I425"/>
    <mergeCell ref="B427:G427"/>
    <mergeCell ref="H427:I427"/>
    <mergeCell ref="B252:G252"/>
    <mergeCell ref="H252:I252"/>
    <mergeCell ref="B282:I282"/>
    <mergeCell ref="B291:G291"/>
    <mergeCell ref="H291:I291"/>
    <mergeCell ref="B297:I297"/>
    <mergeCell ref="B295:G295"/>
    <mergeCell ref="H295:I295"/>
    <mergeCell ref="B293:G293"/>
    <mergeCell ref="H293:I293"/>
    <mergeCell ref="B1:I1"/>
    <mergeCell ref="B2:I2"/>
    <mergeCell ref="A3:I3"/>
    <mergeCell ref="A1:A2"/>
    <mergeCell ref="B4:G4"/>
    <mergeCell ref="H4:I4"/>
    <mergeCell ref="B6:G6"/>
    <mergeCell ref="B8:H8"/>
    <mergeCell ref="B15:G15"/>
    <mergeCell ref="H15:I15"/>
    <mergeCell ref="B22:G22"/>
    <mergeCell ref="H22:I22"/>
    <mergeCell ref="B236:G236"/>
    <mergeCell ref="B185:I185"/>
    <mergeCell ref="H236:I236"/>
    <mergeCell ref="B137:I137"/>
    <mergeCell ref="C24:E24"/>
    <mergeCell ref="B79:G79"/>
    <mergeCell ref="A81:H81"/>
    <mergeCell ref="C83:F83"/>
    <mergeCell ref="B110:I110"/>
    <mergeCell ref="B123:I123"/>
    <mergeCell ref="B128:G128"/>
    <mergeCell ref="H128:I128"/>
    <mergeCell ref="B130:G130"/>
    <mergeCell ref="H130:I130"/>
    <mergeCell ref="B132:I132"/>
    <mergeCell ref="B195:I195"/>
    <mergeCell ref="B205:G205"/>
    <mergeCell ref="H205:I205"/>
    <mergeCell ref="B216:I216"/>
    <mergeCell ref="B226:I226"/>
    <mergeCell ref="B142:I142"/>
    <mergeCell ref="B150:I150"/>
    <mergeCell ref="B155:I155"/>
    <mergeCell ref="B165:I165"/>
    <mergeCell ref="B175:G175"/>
    <mergeCell ref="H175:I175"/>
    <mergeCell ref="B238:G238"/>
    <mergeCell ref="H238:I238"/>
    <mergeCell ref="B240:I240"/>
    <mergeCell ref="B250:G250"/>
    <mergeCell ref="H250:I250"/>
  </mergeCells>
  <pageMargins left="0.7" right="0.7" top="0.75" bottom="0.75" header="0.3" footer="0.3"/>
  <drawing r:id="rId1"/>
  <tableParts count="31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Publikime AL</vt:lpstr>
      <vt:lpstr>Publikime 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Eblerta Ajeti</dc:creator>
  <cp:lastModifiedBy>Eblerta Ajeti</cp:lastModifiedBy>
  <dcterms:created xsi:type="dcterms:W3CDTF">2024-01-17T13:06:18Z</dcterms:created>
  <dcterms:modified xsi:type="dcterms:W3CDTF">2026-04-28T07:12:17Z</dcterms:modified>
</cp:coreProperties>
</file>